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oct 2019" sheetId="1" r:id="rId1"/>
  </sheets>
  <definedNames/>
  <calcPr fullCalcOnLoad="1"/>
</workbook>
</file>

<file path=xl/sharedStrings.xml><?xml version="1.0" encoding="utf-8"?>
<sst xmlns="http://schemas.openxmlformats.org/spreadsheetml/2006/main" count="447" uniqueCount="150">
  <si>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</si>
  <si>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</si>
  <si>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</si>
  <si>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</si>
  <si>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</si>
  <si>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</si>
  <si>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</si>
  <si>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</si>
  <si>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</si>
  <si>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</si>
  <si>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</si>
  <si>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</si>
  <si>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</si>
  <si>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</si>
  <si>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</si>
  <si>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</si>
  <si>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</si>
  <si>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</si>
  <si>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</si>
  <si>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</si>
  <si>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</si>
  <si>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</si>
  <si>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</si>
  <si>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</si>
  <si>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</si>
  <si>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</si>
  <si>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</si>
  <si>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</si>
  <si>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</si>
  <si>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</si>
  <si>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</si>
  <si>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</si>
  <si>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</si>
  <si>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</si>
  <si>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</si>
  <si>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</si>
  <si>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</si>
  <si>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</si>
  <si>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</si>
  <si>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</si>
  <si>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</si>
  <si>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</si>
  <si>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</si>
  <si>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</si>
  <si>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</si>
  <si>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</si>
  <si>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</si>
  <si>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</si>
  <si>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</si>
  <si>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</si>
  <si>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III</t>
  </si>
  <si>
    <t>+/- trim. III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</si>
  <si>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</si>
  <si>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</si>
  <si>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</si>
  <si>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</si>
  <si>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</si>
  <si>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</si>
  <si>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</si>
  <si>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</si>
  <si>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</si>
  <si>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</si>
  <si>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</si>
  <si>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</si>
  <si>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</si>
  <si>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</si>
  <si>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</si>
  <si>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</si>
  <si>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</si>
  <si>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</si>
  <si>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</si>
  <si>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</si>
  <si>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</si>
  <si>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</si>
  <si>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iulie 2019</t>
  </si>
  <si>
    <t>Plati august 2019</t>
  </si>
  <si>
    <t>Plati septembrie 2019</t>
  </si>
  <si>
    <t>Plati octombrie 2019</t>
  </si>
  <si>
    <t>Boala POMPE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</si>
  <si>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</si>
  <si>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</si>
  <si>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</si>
  <si>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</si>
  <si>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</si>
  <si>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</si>
  <si>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</si>
  <si>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</si>
  <si>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</si>
  <si>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</si>
  <si>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</si>
  <si>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</si>
  <si>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</si>
  <si>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</si>
  <si>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</si>
  <si>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</si>
  <si>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</si>
  <si>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</si>
  <si>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</si>
  <si>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</si>
  <si>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</si>
  <si>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</si>
  <si>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</si>
  <si>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</si>
  <si>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</si>
  <si>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</si>
  <si>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</si>
  <si>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</si>
  <si>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</si>
  <si>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</si>
  <si>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</si>
  <si>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</si>
  <si>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</si>
  <si>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</si>
  <si>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</si>
  <si>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</si>
  <si>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</si>
  <si>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</si>
  <si>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</si>
  <si>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</si>
  <si>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</si>
  <si>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</si>
  <si>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</si>
  <si>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</si>
  <si>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</si>
  <si>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</si>
  <si>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</si>
  <si>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</si>
  <si>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</si>
  <si>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</si>
  <si>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</si>
  <si>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</si>
  <si>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</si>
  <si>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</si>
  <si>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</si>
  <si>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</si>
  <si>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</si>
  <si>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</si>
  <si>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</si>
  <si>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</si>
  <si>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</si>
  <si>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</si>
  <si>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</si>
  <si>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</si>
  <si>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</si>
  <si>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</si>
  <si>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</si>
  <si>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</si>
  <si>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</si>
  <si>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</si>
  <si>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r>
      <t xml:space="preserve">VALORILE DE CONTRACT PENTRU </t>
    </r>
    <r>
      <rPr>
        <b/>
        <u val="single"/>
        <sz val="12"/>
        <rFont val="Arial"/>
        <family val="2"/>
      </rPr>
      <t>PNS - MEDICAMENTE</t>
    </r>
    <r>
      <rPr>
        <b/>
        <sz val="12"/>
        <rFont val="Arial"/>
        <family val="2"/>
      </rPr>
      <t xml:space="preserve"> PENTRU ANUL 2019 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</si>
</sst>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"/>
    </sheetView>
  </sheetViews>
  <sheetFormatPr defaultColWidth="9.140625" defaultRowHeight="15"/>
  <cols>
    <col min="1" max="1" width="36.140625" style="22" customWidth="1"/>
    <col min="2" max="2" width="37.57421875" style="5" customWidth="1"/>
    <col min="3" max="3" width="18.421875" style="6" hidden="1" customWidth="1"/>
    <col min="4" max="4" width="17.7109375" style="6" hidden="1" customWidth="1"/>
    <col min="5" max="5" width="18.421875" style="6" hidden="1" customWidth="1"/>
    <col min="6" max="6" width="17.8515625" style="6" hidden="1" customWidth="1"/>
    <col min="7" max="7" width="18.421875" style="6" hidden="1" customWidth="1"/>
    <col min="8" max="8" width="26.57421875" style="6" customWidth="1"/>
    <col min="9" max="16384" width="9.140625" style="7" customWidth="1"/>
  </cols>
  <sheetData>
    <row r="1" spans="1:2" ht="15.75">
      <c r="A1" s="20"/>
      <c r="B1" s="1"/>
    </row>
    <row r="2" spans="1:2" ht="15.75">
      <c r="A2" s="20"/>
      <c r="B2" s="1"/>
    </row>
    <row r="3" spans="1:8" ht="33" customHeight="1">
      <c r="A3" s="16" t="s">
        <v>149</v>
      </c>
      <c r="B3" s="16"/>
      <c r="C3" s="16"/>
      <c r="D3" s="16"/>
      <c r="H3" s="16"/>
    </row>
    <row r="5" spans="1:8" s="9" customFormat="1" ht="36" customHeight="1">
      <c r="A5" s="21" t="s">
        <v>10</v>
      </c>
      <c r="B5" s="2" t="s">
        <v>0</v>
      </c>
      <c r="C5" s="2" t="s">
        <v>74</v>
      </c>
      <c r="D5" s="2" t="s">
        <v>75</v>
      </c>
      <c r="E5" s="2" t="s">
        <v>76</v>
      </c>
      <c r="F5" s="8" t="s">
        <v>50</v>
      </c>
      <c r="G5" s="15" t="s">
        <v>51</v>
      </c>
      <c r="H5" s="2" t="s">
        <v>77</v>
      </c>
    </row>
    <row r="6" spans="1:8" ht="36.75" customHeight="1">
      <c r="A6" s="24" t="s">
        <v>70</v>
      </c>
      <c r="B6" s="2" t="s">
        <v>17</v>
      </c>
      <c r="C6" s="11">
        <f>C7+C8+C9+C10+C11+C12+C13+C14+C15</f>
        <v>7637001.090000001</v>
      </c>
      <c r="D6" s="11">
        <f>D7+D8+D9+D10+D11+D12+D13+D14+D15</f>
        <v>7417634.26</v>
      </c>
      <c r="E6" s="11">
        <f>E7+E8+E9+E10+E11+E12+E13+E14+E15</f>
        <v>6675535.14</v>
      </c>
      <c r="F6" s="11">
        <f>F7+F8+F9+F10+F11+F12+F13+F14+F15</f>
        <v>21730170.49</v>
      </c>
      <c r="G6" s="11" t="e">
        <f>G7+G8+G9+G10+G11+G12+G13+G14+G15</f>
        <v>#REF!</v>
      </c>
      <c r="H6" s="11">
        <v>3032358.2600000002</v>
      </c>
    </row>
    <row r="7" spans="1:8" ht="54" customHeight="1">
      <c r="A7" s="25"/>
      <c r="B7" s="3" t="s">
        <v>62</v>
      </c>
      <c r="C7" s="12">
        <v>1116398.59</v>
      </c>
      <c r="D7" s="12">
        <v>935805.33</v>
      </c>
      <c r="E7" s="12">
        <v>396066.22</v>
      </c>
      <c r="F7" s="12">
        <f aca="true" t="shared" si="0" ref="F7:F15">C7+D7+E7</f>
        <v>2448270.1399999997</v>
      </c>
      <c r="G7" s="12" t="e">
        <f>#REF!-F7</f>
        <v>#REF!</v>
      </c>
      <c r="H7" s="12">
        <v>0</v>
      </c>
    </row>
    <row r="8" spans="1:8" ht="81" customHeight="1">
      <c r="A8" s="25"/>
      <c r="B8" s="3" t="s">
        <v>65</v>
      </c>
      <c r="C8" s="12">
        <v>0</v>
      </c>
      <c r="D8" s="12">
        <v>0</v>
      </c>
      <c r="E8" s="12">
        <v>365862.83</v>
      </c>
      <c r="F8" s="12">
        <f t="shared" si="0"/>
        <v>365862.83</v>
      </c>
      <c r="G8" s="12" t="e">
        <f>#REF!-F8</f>
        <v>#REF!</v>
      </c>
      <c r="H8" s="12">
        <v>560385.34</v>
      </c>
    </row>
    <row r="9" spans="1:8" ht="28.5" customHeight="1">
      <c r="A9" s="25"/>
      <c r="B9" s="13" t="s">
        <v>1</v>
      </c>
      <c r="C9" s="12">
        <v>178021.06</v>
      </c>
      <c r="D9" s="12">
        <v>1964164.95</v>
      </c>
      <c r="E9" s="12">
        <v>10025.82</v>
      </c>
      <c r="F9" s="12">
        <f t="shared" si="0"/>
        <v>2152211.8299999996</v>
      </c>
      <c r="G9" s="12" t="e">
        <f>#REF!-F9</f>
        <v>#REF!</v>
      </c>
      <c r="H9" s="12">
        <v>795708.28</v>
      </c>
    </row>
    <row r="10" spans="1:8" ht="75" customHeight="1">
      <c r="A10" s="25"/>
      <c r="B10" s="3" t="s">
        <v>63</v>
      </c>
      <c r="C10" s="12">
        <v>1013609.15</v>
      </c>
      <c r="D10" s="12">
        <v>2001544.49</v>
      </c>
      <c r="E10" s="12">
        <v>3500363.88</v>
      </c>
      <c r="F10" s="12">
        <f t="shared" si="0"/>
        <v>6515517.52</v>
      </c>
      <c r="G10" s="12" t="e">
        <f>#REF!-F10</f>
        <v>#REF!</v>
      </c>
      <c r="H10" s="12">
        <v>120059.76</v>
      </c>
    </row>
    <row r="11" spans="1:8" ht="51.75" customHeight="1">
      <c r="A11" s="25"/>
      <c r="B11" s="3" t="s">
        <v>64</v>
      </c>
      <c r="C11" s="12">
        <v>1278559.1</v>
      </c>
      <c r="D11" s="12">
        <v>0</v>
      </c>
      <c r="E11" s="12">
        <v>1032871.57</v>
      </c>
      <c r="F11" s="12">
        <f t="shared" si="0"/>
        <v>2311430.67</v>
      </c>
      <c r="G11" s="12" t="e">
        <f>#REF!-F11</f>
        <v>#REF!</v>
      </c>
      <c r="H11" s="12">
        <v>264989.9</v>
      </c>
    </row>
    <row r="12" spans="1:8" ht="67.5" customHeight="1">
      <c r="A12" s="25"/>
      <c r="B12" s="3" t="s">
        <v>66</v>
      </c>
      <c r="C12" s="12">
        <v>1624697.37</v>
      </c>
      <c r="D12" s="12">
        <v>1386999.39</v>
      </c>
      <c r="E12" s="12">
        <v>768246.26</v>
      </c>
      <c r="F12" s="12">
        <f t="shared" si="0"/>
        <v>3779943.0199999996</v>
      </c>
      <c r="G12" s="12" t="e">
        <f>#REF!-F12</f>
        <v>#REF!</v>
      </c>
      <c r="H12" s="12">
        <v>0</v>
      </c>
    </row>
    <row r="13" spans="1:8" ht="51.75" customHeight="1">
      <c r="A13" s="25"/>
      <c r="B13" s="3" t="s">
        <v>67</v>
      </c>
      <c r="C13" s="12">
        <v>1193184.85</v>
      </c>
      <c r="D13" s="12">
        <v>1129120.1</v>
      </c>
      <c r="E13" s="12">
        <v>0</v>
      </c>
      <c r="F13" s="12">
        <f t="shared" si="0"/>
        <v>2322304.95</v>
      </c>
      <c r="G13" s="12" t="e">
        <f>#REF!-F13</f>
        <v>#REF!</v>
      </c>
      <c r="H13" s="12">
        <v>604891.14</v>
      </c>
    </row>
    <row r="14" spans="1:8" ht="51.75" customHeight="1">
      <c r="A14" s="25"/>
      <c r="B14" s="3" t="s">
        <v>68</v>
      </c>
      <c r="C14" s="12">
        <v>0</v>
      </c>
      <c r="D14" s="12">
        <v>0</v>
      </c>
      <c r="E14" s="12">
        <v>423983.84</v>
      </c>
      <c r="F14" s="12">
        <f t="shared" si="0"/>
        <v>423983.84</v>
      </c>
      <c r="G14" s="12" t="e">
        <f>#REF!-F14</f>
        <v>#REF!</v>
      </c>
      <c r="H14" s="12">
        <v>264989.9</v>
      </c>
    </row>
    <row r="15" spans="1:8" ht="51.75" customHeight="1">
      <c r="A15" s="25"/>
      <c r="B15" s="3" t="s">
        <v>69</v>
      </c>
      <c r="C15" s="12">
        <v>1232530.97</v>
      </c>
      <c r="D15" s="12">
        <v>0</v>
      </c>
      <c r="E15" s="12">
        <v>178114.72</v>
      </c>
      <c r="F15" s="12">
        <f t="shared" si="0"/>
        <v>1410645.69</v>
      </c>
      <c r="G15" s="12" t="e">
        <f>#REF!-F15</f>
        <v>#REF!</v>
      </c>
      <c r="H15" s="12">
        <v>421333.94</v>
      </c>
    </row>
    <row r="16" spans="1:8" ht="30" customHeight="1">
      <c r="A16" s="25"/>
      <c r="B16" s="2" t="s">
        <v>2</v>
      </c>
      <c r="C16" s="11">
        <f>C17+C18+C19</f>
        <v>160950.83000000002</v>
      </c>
      <c r="D16" s="11">
        <f>D17+D18+D19</f>
        <v>193513.94</v>
      </c>
      <c r="E16" s="11">
        <f>E17+E18+E19</f>
        <v>347907.41000000003</v>
      </c>
      <c r="F16" s="11">
        <f>F17+F18+F19</f>
        <v>702372.1799999999</v>
      </c>
      <c r="G16" s="11" t="e">
        <f>G17+G18+G19</f>
        <v>#REF!</v>
      </c>
      <c r="H16" s="11">
        <v>8808.07</v>
      </c>
    </row>
    <row r="17" spans="1:8" ht="45" customHeight="1">
      <c r="A17" s="25"/>
      <c r="B17" s="3" t="s">
        <v>62</v>
      </c>
      <c r="C17" s="12">
        <v>0</v>
      </c>
      <c r="D17" s="12">
        <v>17826.41</v>
      </c>
      <c r="E17" s="12">
        <v>29822.05</v>
      </c>
      <c r="F17" s="12">
        <f>C17+D17+E17</f>
        <v>47648.46</v>
      </c>
      <c r="G17" s="12" t="e">
        <f>#REF!-F17</f>
        <v>#REF!</v>
      </c>
      <c r="H17" s="12">
        <v>0</v>
      </c>
    </row>
    <row r="18" spans="1:8" ht="28.5" customHeight="1">
      <c r="A18" s="25"/>
      <c r="B18" s="3" t="s">
        <v>1</v>
      </c>
      <c r="C18" s="12">
        <v>55460.94</v>
      </c>
      <c r="D18" s="12">
        <v>50027.77</v>
      </c>
      <c r="E18" s="12">
        <v>202382.39</v>
      </c>
      <c r="F18" s="12">
        <f>C18+D18+E18</f>
        <v>307871.1</v>
      </c>
      <c r="G18" s="12" t="e">
        <f>#REF!-F18</f>
        <v>#REF!</v>
      </c>
      <c r="H18" s="12">
        <v>8808.07</v>
      </c>
    </row>
    <row r="19" spans="1:8" ht="47.25" customHeight="1">
      <c r="A19" s="25"/>
      <c r="B19" s="3" t="s">
        <v>63</v>
      </c>
      <c r="C19" s="12">
        <v>105489.89</v>
      </c>
      <c r="D19" s="12">
        <v>125659.76</v>
      </c>
      <c r="E19" s="12">
        <v>115702.97</v>
      </c>
      <c r="F19" s="12">
        <f>C19+D19+E19</f>
        <v>346852.62</v>
      </c>
      <c r="G19" s="12" t="e">
        <f>#REF!-F19</f>
        <v>#REF!</v>
      </c>
      <c r="H19" s="12">
        <v>0</v>
      </c>
    </row>
    <row r="20" spans="1:8" ht="28.5" customHeight="1">
      <c r="A20" s="25"/>
      <c r="B20" s="2" t="s">
        <v>18</v>
      </c>
      <c r="C20" s="11">
        <f>C21+C22+C23+C24</f>
        <v>0</v>
      </c>
      <c r="D20" s="11">
        <f>D21+D22+D23+D24</f>
        <v>0</v>
      </c>
      <c r="E20" s="11">
        <f>E21+E22+E23+E24</f>
        <v>0</v>
      </c>
      <c r="F20" s="11">
        <f>F21+F22+F23+F24</f>
        <v>0</v>
      </c>
      <c r="G20" s="11" t="e">
        <f>G21+G22+G23+G24</f>
        <v>#REF!</v>
      </c>
      <c r="H20" s="11">
        <v>0</v>
      </c>
    </row>
    <row r="21" spans="1:8" ht="51" customHeight="1">
      <c r="A21" s="25"/>
      <c r="B21" s="3" t="s">
        <v>62</v>
      </c>
      <c r="C21" s="12">
        <v>0</v>
      </c>
      <c r="D21" s="12">
        <v>0</v>
      </c>
      <c r="E21" s="12">
        <v>0</v>
      </c>
      <c r="F21" s="12">
        <f>C21+D21+E21</f>
        <v>0</v>
      </c>
      <c r="G21" s="12" t="e">
        <f>#REF!-F21</f>
        <v>#REF!</v>
      </c>
      <c r="H21" s="12">
        <v>0</v>
      </c>
    </row>
    <row r="22" spans="1:8" ht="28.5" customHeight="1">
      <c r="A22" s="25"/>
      <c r="B22" s="3" t="s">
        <v>1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45" customHeight="1">
      <c r="A23" s="25"/>
      <c r="B23" s="3" t="s">
        <v>64</v>
      </c>
      <c r="C23" s="12">
        <v>0</v>
      </c>
      <c r="D23" s="12">
        <v>0</v>
      </c>
      <c r="E23" s="12">
        <v>0</v>
      </c>
      <c r="F23" s="12">
        <f>C23+D23+E23</f>
        <v>0</v>
      </c>
      <c r="G23" s="12" t="e">
        <f>#REF!-F23</f>
        <v>#REF!</v>
      </c>
      <c r="H23" s="12">
        <v>0</v>
      </c>
    </row>
    <row r="24" spans="1:8" ht="51.75" customHeight="1">
      <c r="A24" s="25"/>
      <c r="B24" s="3" t="s">
        <v>69</v>
      </c>
      <c r="C24" s="12">
        <v>0</v>
      </c>
      <c r="D24" s="12">
        <v>0</v>
      </c>
      <c r="E24" s="12">
        <v>0</v>
      </c>
      <c r="F24" s="12">
        <f>C24+D24+E24</f>
        <v>0</v>
      </c>
      <c r="G24" s="12" t="e">
        <f>#REF!-F24</f>
        <v>#REF!</v>
      </c>
      <c r="H24" s="12">
        <v>0</v>
      </c>
    </row>
    <row r="25" spans="1:8" ht="45.75" customHeight="1">
      <c r="A25" s="26"/>
      <c r="B25" s="2" t="s">
        <v>8</v>
      </c>
      <c r="C25" s="11">
        <f>C20+C16+C6</f>
        <v>7797951.920000001</v>
      </c>
      <c r="D25" s="11">
        <f>D20+D16+D6</f>
        <v>7611148.2</v>
      </c>
      <c r="E25" s="11">
        <f>E20+E16+E6</f>
        <v>7023442.55</v>
      </c>
      <c r="F25" s="11">
        <f>F20+F16+F6</f>
        <v>22432542.669999998</v>
      </c>
      <c r="G25" s="11" t="e">
        <f>G20+G16+G6</f>
        <v>#REF!</v>
      </c>
      <c r="H25" s="11">
        <v>3041166.33</v>
      </c>
    </row>
    <row r="26" spans="1:8" ht="52.5" customHeight="1">
      <c r="A26" s="24" t="s">
        <v>11</v>
      </c>
      <c r="B26" s="2" t="s">
        <v>19</v>
      </c>
      <c r="C26" s="11">
        <f>C27+C28+C29</f>
        <v>24620.1</v>
      </c>
      <c r="D26" s="11">
        <f>D27+D28+D29</f>
        <v>55107.9</v>
      </c>
      <c r="E26" s="11">
        <f>E27+E28+E29</f>
        <v>116160.88</v>
      </c>
      <c r="F26" s="11">
        <f>F27+F28+F29</f>
        <v>195888.88</v>
      </c>
      <c r="G26" s="11" t="e">
        <f>G27+G28+G29</f>
        <v>#REF!</v>
      </c>
      <c r="H26" s="11">
        <v>125514.2</v>
      </c>
    </row>
    <row r="27" spans="1:8" ht="28.5" customHeight="1">
      <c r="A27" s="25"/>
      <c r="B27" s="3" t="s">
        <v>3</v>
      </c>
      <c r="C27" s="12">
        <v>0</v>
      </c>
      <c r="D27" s="12">
        <v>5587.78</v>
      </c>
      <c r="E27" s="12">
        <v>17558.38</v>
      </c>
      <c r="F27" s="12">
        <f>C27+D27+E27</f>
        <v>23146.16</v>
      </c>
      <c r="G27" s="12" t="e">
        <f>#REF!-F27</f>
        <v>#REF!</v>
      </c>
      <c r="H27" s="12">
        <v>16381.61</v>
      </c>
    </row>
    <row r="28" spans="1:8" ht="33.75" customHeight="1">
      <c r="A28" s="25"/>
      <c r="B28" s="3" t="s">
        <v>20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12">
        <v>0</v>
      </c>
    </row>
    <row r="29" spans="1:8" ht="33.75" customHeight="1">
      <c r="A29" s="25"/>
      <c r="B29" s="3" t="s">
        <v>21</v>
      </c>
      <c r="C29" s="12">
        <v>24620.1</v>
      </c>
      <c r="D29" s="12">
        <v>49520.12</v>
      </c>
      <c r="E29" s="12">
        <v>98602.5</v>
      </c>
      <c r="F29" s="12">
        <f>C29+D29+E29</f>
        <v>172742.72</v>
      </c>
      <c r="G29" s="12" t="e">
        <f>#REF!-F29</f>
        <v>#REF!</v>
      </c>
      <c r="H29" s="12">
        <v>109132.59</v>
      </c>
    </row>
    <row r="30" spans="1:8" ht="37.5" customHeight="1">
      <c r="A30" s="25"/>
      <c r="B30" s="2" t="s">
        <v>24</v>
      </c>
      <c r="C30" s="11">
        <f>C31+C32</f>
        <v>26103.76</v>
      </c>
      <c r="D30" s="11">
        <f>D31+D32</f>
        <v>18175.11</v>
      </c>
      <c r="E30" s="11">
        <f>E31+E32</f>
        <v>0</v>
      </c>
      <c r="F30" s="11">
        <f>F31+F32</f>
        <v>44278.869999999995</v>
      </c>
      <c r="G30" s="11" t="e">
        <f>G31+G32</f>
        <v>#REF!</v>
      </c>
      <c r="H30" s="11">
        <v>0</v>
      </c>
    </row>
    <row r="31" spans="1:8" ht="28.5" customHeight="1">
      <c r="A31" s="25"/>
      <c r="B31" s="3" t="s">
        <v>3</v>
      </c>
      <c r="C31" s="12">
        <v>26103.76</v>
      </c>
      <c r="D31" s="12">
        <v>18175.11</v>
      </c>
      <c r="E31" s="12">
        <v>0</v>
      </c>
      <c r="F31" s="12">
        <f>C31+D31+E31</f>
        <v>44278.869999999995</v>
      </c>
      <c r="G31" s="12" t="e">
        <f>#REF!-F31</f>
        <v>#REF!</v>
      </c>
      <c r="H31" s="12">
        <v>0</v>
      </c>
    </row>
    <row r="32" spans="1:8" ht="32.25" customHeight="1">
      <c r="A32" s="25"/>
      <c r="B32" s="3" t="s">
        <v>20</v>
      </c>
      <c r="C32" s="12">
        <v>0</v>
      </c>
      <c r="D32" s="12">
        <v>0</v>
      </c>
      <c r="E32" s="12">
        <v>0</v>
      </c>
      <c r="F32" s="12">
        <f>C32+D32+E32</f>
        <v>0</v>
      </c>
      <c r="G32" s="12" t="e">
        <f>#REF!-F32</f>
        <v>#REF!</v>
      </c>
      <c r="H32" s="12">
        <v>0</v>
      </c>
    </row>
    <row r="33" spans="1:8" ht="40.5" customHeight="1">
      <c r="A33" s="25"/>
      <c r="B33" s="2" t="s">
        <v>26</v>
      </c>
      <c r="C33" s="11">
        <f>C34</f>
        <v>0</v>
      </c>
      <c r="D33" s="11">
        <f>D34</f>
        <v>0</v>
      </c>
      <c r="E33" s="11">
        <f>E34</f>
        <v>0</v>
      </c>
      <c r="F33" s="12">
        <f>C33+D33+E33</f>
        <v>0</v>
      </c>
      <c r="G33" s="12" t="e">
        <f>#REF!-F33</f>
        <v>#REF!</v>
      </c>
      <c r="H33" s="11">
        <v>0</v>
      </c>
    </row>
    <row r="34" spans="1:8" ht="42.75" customHeight="1">
      <c r="A34" s="25"/>
      <c r="B34" s="3" t="s">
        <v>21</v>
      </c>
      <c r="C34" s="12">
        <v>0</v>
      </c>
      <c r="D34" s="12">
        <v>0</v>
      </c>
      <c r="E34" s="12">
        <v>0</v>
      </c>
      <c r="F34" s="12">
        <f>C34+D34+E34</f>
        <v>0</v>
      </c>
      <c r="G34" s="12" t="e">
        <f>#REF!-F34</f>
        <v>#REF!</v>
      </c>
      <c r="H34" s="12">
        <v>0</v>
      </c>
    </row>
    <row r="35" spans="1:8" ht="28.5" customHeight="1">
      <c r="A35" s="26"/>
      <c r="B35" s="2" t="s">
        <v>8</v>
      </c>
      <c r="C35" s="11">
        <f>C30+C26+C33</f>
        <v>50723.86</v>
      </c>
      <c r="D35" s="11">
        <f>D30+D26+D33</f>
        <v>73283.01000000001</v>
      </c>
      <c r="E35" s="11">
        <f>E30+E26+E33</f>
        <v>116160.88</v>
      </c>
      <c r="F35" s="11">
        <f>F30+F26+F33</f>
        <v>240167.75</v>
      </c>
      <c r="G35" s="11" t="e">
        <f>G30+G26+G33</f>
        <v>#REF!</v>
      </c>
      <c r="H35" s="11">
        <v>125514.2</v>
      </c>
    </row>
    <row r="36" spans="1:8" ht="28.5" customHeight="1">
      <c r="A36" s="24" t="s">
        <v>12</v>
      </c>
      <c r="B36" s="3" t="s">
        <v>22</v>
      </c>
      <c r="C36" s="12">
        <v>5681589.68</v>
      </c>
      <c r="D36" s="12">
        <v>100353.68</v>
      </c>
      <c r="E36" s="12">
        <v>1845517.43</v>
      </c>
      <c r="F36" s="12">
        <f>C36+D36+E36</f>
        <v>7627460.789999999</v>
      </c>
      <c r="G36" s="12" t="e">
        <f>#REF!-F36</f>
        <v>#REF!</v>
      </c>
      <c r="H36" s="12">
        <v>6356329.54</v>
      </c>
    </row>
    <row r="37" spans="1:8" ht="28.5" customHeight="1">
      <c r="A37" s="25"/>
      <c r="B37" s="3" t="s">
        <v>23</v>
      </c>
      <c r="C37" s="12">
        <v>923931.96</v>
      </c>
      <c r="D37" s="12">
        <v>3069112.81</v>
      </c>
      <c r="E37" s="12">
        <v>1114794.26</v>
      </c>
      <c r="F37" s="12">
        <f>C37+D37+E37</f>
        <v>5107839.03</v>
      </c>
      <c r="G37" s="12" t="e">
        <f>#REF!-F37</f>
        <v>#REF!</v>
      </c>
      <c r="H37" s="12">
        <v>7001669.84</v>
      </c>
    </row>
    <row r="38" spans="1:8" ht="28.5" customHeight="1">
      <c r="A38" s="25"/>
      <c r="B38" s="3" t="s">
        <v>24</v>
      </c>
      <c r="C38" s="12">
        <v>617774.08</v>
      </c>
      <c r="D38" s="12">
        <v>19056.51</v>
      </c>
      <c r="E38" s="11">
        <v>462007.79</v>
      </c>
      <c r="F38" s="12">
        <f>C38+D38+E38</f>
        <v>1098838.38</v>
      </c>
      <c r="G38" s="12" t="e">
        <f>#REF!-F38</f>
        <v>#REF!</v>
      </c>
      <c r="H38" s="12">
        <v>945331.98</v>
      </c>
    </row>
    <row r="39" spans="1:8" ht="28.5" customHeight="1">
      <c r="A39" s="25"/>
      <c r="B39" s="3" t="s">
        <v>17</v>
      </c>
      <c r="C39" s="12">
        <v>1164241.52</v>
      </c>
      <c r="D39" s="12">
        <v>162138.24</v>
      </c>
      <c r="E39" s="12">
        <v>18006.71</v>
      </c>
      <c r="F39" s="12">
        <f>C39+D39+E39</f>
        <v>1344386.47</v>
      </c>
      <c r="G39" s="12" t="e">
        <f>#REF!-F39</f>
        <v>#REF!</v>
      </c>
      <c r="H39" s="12">
        <v>1800147.71</v>
      </c>
    </row>
    <row r="40" spans="1:8" ht="28.5" customHeight="1">
      <c r="A40" s="25"/>
      <c r="B40" s="3" t="s">
        <v>25</v>
      </c>
      <c r="C40" s="12">
        <v>120773.5</v>
      </c>
      <c r="D40" s="12">
        <v>0</v>
      </c>
      <c r="E40" s="12">
        <v>52727.84</v>
      </c>
      <c r="F40" s="12">
        <f>C40+D40+E40</f>
        <v>173501.34</v>
      </c>
      <c r="G40" s="12" t="e">
        <f>#REF!-F40</f>
        <v>#REF!</v>
      </c>
      <c r="H40" s="12">
        <v>70806.55</v>
      </c>
    </row>
    <row r="41" spans="1:8" ht="46.5" customHeight="1">
      <c r="A41" s="26"/>
      <c r="B41" s="2" t="s">
        <v>8</v>
      </c>
      <c r="C41" s="10">
        <f>C40+C39+C38+C37+C36</f>
        <v>8508310.74</v>
      </c>
      <c r="D41" s="10">
        <f>D40+D39+D38+D37+D36</f>
        <v>3350661.24</v>
      </c>
      <c r="E41" s="10">
        <f>E40+E39+E38+E37+E36</f>
        <v>3493054.0300000003</v>
      </c>
      <c r="F41" s="10">
        <f>F40+F39+F38+F37+F36</f>
        <v>15352026.01</v>
      </c>
      <c r="G41" s="10" t="e">
        <f>G40+G39+G38+G37+G36</f>
        <v>#REF!</v>
      </c>
      <c r="H41" s="10">
        <v>16174285.620000001</v>
      </c>
    </row>
    <row r="42" spans="1:8" ht="32.25" customHeight="1">
      <c r="A42" s="24" t="s">
        <v>13</v>
      </c>
      <c r="B42" s="3" t="s">
        <v>26</v>
      </c>
      <c r="C42" s="12">
        <v>7047869.02</v>
      </c>
      <c r="D42" s="12">
        <v>3791342.96</v>
      </c>
      <c r="E42" s="12">
        <v>3977073.72</v>
      </c>
      <c r="F42" s="12">
        <f aca="true" t="shared" si="1" ref="F42:F61">C42+D42+E42</f>
        <v>14816285.700000001</v>
      </c>
      <c r="G42" s="12" t="e">
        <f>#REF!-F42</f>
        <v>#REF!</v>
      </c>
      <c r="H42" s="12">
        <v>4596427.52</v>
      </c>
    </row>
    <row r="43" spans="1:8" ht="28.5" customHeight="1">
      <c r="A43" s="25"/>
      <c r="B43" s="3" t="s">
        <v>23</v>
      </c>
      <c r="C43" s="12">
        <v>1885392.5</v>
      </c>
      <c r="D43" s="12">
        <v>1989318.07</v>
      </c>
      <c r="E43" s="12">
        <v>1291654.26</v>
      </c>
      <c r="F43" s="12">
        <f t="shared" si="1"/>
        <v>5166364.83</v>
      </c>
      <c r="G43" s="12" t="e">
        <f>#REF!-F43</f>
        <v>#REF!</v>
      </c>
      <c r="H43" s="12">
        <v>2181812.08</v>
      </c>
    </row>
    <row r="44" spans="1:8" ht="28.5" customHeight="1">
      <c r="A44" s="25"/>
      <c r="B44" s="3" t="s">
        <v>27</v>
      </c>
      <c r="C44" s="12">
        <v>178393.23</v>
      </c>
      <c r="D44" s="12">
        <v>189497.9</v>
      </c>
      <c r="E44" s="12">
        <v>176693.03</v>
      </c>
      <c r="F44" s="12">
        <f t="shared" si="1"/>
        <v>544584.16</v>
      </c>
      <c r="G44" s="12" t="e">
        <f>#REF!-F44</f>
        <v>#REF!</v>
      </c>
      <c r="H44" s="12">
        <v>215546.85</v>
      </c>
    </row>
    <row r="45" spans="1:8" ht="28.5" customHeight="1">
      <c r="A45" s="25"/>
      <c r="B45" s="3" t="s">
        <v>22</v>
      </c>
      <c r="C45" s="17">
        <v>3122653.8</v>
      </c>
      <c r="D45" s="12">
        <v>1157345.9</v>
      </c>
      <c r="E45" s="12">
        <v>147559.56</v>
      </c>
      <c r="F45" s="12">
        <f t="shared" si="1"/>
        <v>4427559.259999999</v>
      </c>
      <c r="G45" s="12" t="e">
        <f>#REF!-F45</f>
        <v>#REF!</v>
      </c>
      <c r="H45" s="17">
        <v>289120.28</v>
      </c>
    </row>
    <row r="46" spans="1:8" ht="28.5" customHeight="1">
      <c r="A46" s="25"/>
      <c r="B46" s="3" t="s">
        <v>28</v>
      </c>
      <c r="C46" s="12">
        <v>244791.79</v>
      </c>
      <c r="D46" s="12">
        <v>61053.29</v>
      </c>
      <c r="E46" s="12">
        <v>78875.78</v>
      </c>
      <c r="F46" s="12">
        <f t="shared" si="1"/>
        <v>384720.86</v>
      </c>
      <c r="G46" s="12" t="e">
        <f>#REF!-F46</f>
        <v>#REF!</v>
      </c>
      <c r="H46" s="12">
        <v>145222.59</v>
      </c>
    </row>
    <row r="47" spans="1:8" ht="32.25" customHeight="1">
      <c r="A47" s="25"/>
      <c r="B47" s="3" t="s">
        <v>29</v>
      </c>
      <c r="C47" s="12">
        <v>0</v>
      </c>
      <c r="D47" s="12">
        <v>0</v>
      </c>
      <c r="E47" s="12">
        <v>0</v>
      </c>
      <c r="F47" s="12">
        <f t="shared" si="1"/>
        <v>0</v>
      </c>
      <c r="G47" s="12" t="e">
        <f>#REF!-F47</f>
        <v>#REF!</v>
      </c>
      <c r="H47" s="17">
        <v>0</v>
      </c>
    </row>
    <row r="48" spans="1:8" ht="28.5" customHeight="1">
      <c r="A48" s="25"/>
      <c r="B48" s="3" t="s">
        <v>18</v>
      </c>
      <c r="C48" s="12">
        <v>3699294.41</v>
      </c>
      <c r="D48" s="12">
        <v>2463374.01</v>
      </c>
      <c r="E48" s="12">
        <v>2379822.35</v>
      </c>
      <c r="F48" s="12">
        <f t="shared" si="1"/>
        <v>8542490.77</v>
      </c>
      <c r="G48" s="12" t="e">
        <f>#REF!-F48</f>
        <v>#REF!</v>
      </c>
      <c r="H48" s="12">
        <v>2157749.75</v>
      </c>
    </row>
    <row r="49" spans="1:8" ht="28.5" customHeight="1">
      <c r="A49" s="25"/>
      <c r="B49" s="3" t="s">
        <v>41</v>
      </c>
      <c r="C49" s="12">
        <v>36865.44</v>
      </c>
      <c r="D49" s="12">
        <v>15448.39</v>
      </c>
      <c r="E49" s="12">
        <v>14851.23</v>
      </c>
      <c r="F49" s="12">
        <f t="shared" si="1"/>
        <v>67165.06</v>
      </c>
      <c r="G49" s="12" t="e">
        <f>#REF!-F49</f>
        <v>#REF!</v>
      </c>
      <c r="H49" s="12">
        <v>13773.24</v>
      </c>
    </row>
    <row r="50" spans="1:8" ht="28.5" customHeight="1">
      <c r="A50" s="25"/>
      <c r="B50" s="3" t="s">
        <v>30</v>
      </c>
      <c r="C50" s="12">
        <v>0</v>
      </c>
      <c r="D50" s="12">
        <v>0</v>
      </c>
      <c r="E50" s="12">
        <v>0</v>
      </c>
      <c r="F50" s="12">
        <f t="shared" si="1"/>
        <v>0</v>
      </c>
      <c r="G50" s="12" t="e">
        <f>#REF!-F50</f>
        <v>#REF!</v>
      </c>
      <c r="H50" s="12">
        <v>330880.74</v>
      </c>
    </row>
    <row r="51" spans="1:8" ht="28.5" customHeight="1">
      <c r="A51" s="25"/>
      <c r="B51" s="3" t="s">
        <v>17</v>
      </c>
      <c r="C51" s="12">
        <v>5268050.53</v>
      </c>
      <c r="D51" s="12">
        <v>5957962.15</v>
      </c>
      <c r="E51" s="12">
        <v>8014552.27</v>
      </c>
      <c r="F51" s="12">
        <f t="shared" si="1"/>
        <v>19240564.95</v>
      </c>
      <c r="G51" s="12" t="e">
        <f>#REF!-F51</f>
        <v>#REF!</v>
      </c>
      <c r="H51" s="12">
        <v>1688533.59</v>
      </c>
    </row>
    <row r="52" spans="1:8" ht="28.5" customHeight="1">
      <c r="A52" s="25"/>
      <c r="B52" s="3" t="s">
        <v>31</v>
      </c>
      <c r="C52" s="12">
        <v>738647.19</v>
      </c>
      <c r="D52" s="12">
        <v>56541.7</v>
      </c>
      <c r="E52" s="12">
        <v>552394.76</v>
      </c>
      <c r="F52" s="12">
        <f t="shared" si="1"/>
        <v>1347583.65</v>
      </c>
      <c r="G52" s="12" t="e">
        <f>#REF!-F52</f>
        <v>#REF!</v>
      </c>
      <c r="H52" s="12">
        <v>1186.14</v>
      </c>
    </row>
    <row r="53" spans="1:8" ht="28.5" customHeight="1">
      <c r="A53" s="25"/>
      <c r="B53" s="3" t="s">
        <v>32</v>
      </c>
      <c r="C53" s="12">
        <v>314007.62</v>
      </c>
      <c r="D53" s="12">
        <v>53522.66</v>
      </c>
      <c r="E53" s="12">
        <v>210199.97</v>
      </c>
      <c r="F53" s="12">
        <f t="shared" si="1"/>
        <v>577730.25</v>
      </c>
      <c r="G53" s="12" t="e">
        <f>#REF!-F53</f>
        <v>#REF!</v>
      </c>
      <c r="H53" s="12">
        <v>44771.1</v>
      </c>
    </row>
    <row r="54" spans="1:8" ht="28.5" customHeight="1">
      <c r="A54" s="25"/>
      <c r="B54" s="3" t="s">
        <v>33</v>
      </c>
      <c r="C54" s="12">
        <v>480765.72</v>
      </c>
      <c r="D54" s="12">
        <v>493643.03</v>
      </c>
      <c r="E54" s="12">
        <v>810033.56</v>
      </c>
      <c r="F54" s="12">
        <f t="shared" si="1"/>
        <v>1784442.31</v>
      </c>
      <c r="G54" s="12" t="e">
        <f>#REF!-F54</f>
        <v>#REF!</v>
      </c>
      <c r="H54" s="12">
        <v>672348.82</v>
      </c>
    </row>
    <row r="55" spans="1:8" ht="28.5" customHeight="1">
      <c r="A55" s="25"/>
      <c r="B55" s="3" t="s">
        <v>24</v>
      </c>
      <c r="C55" s="12">
        <v>1523304.05</v>
      </c>
      <c r="D55" s="12">
        <v>1202700.32</v>
      </c>
      <c r="E55" s="12">
        <v>773020.32</v>
      </c>
      <c r="F55" s="12">
        <f t="shared" si="1"/>
        <v>3499024.69</v>
      </c>
      <c r="G55" s="12" t="e">
        <f>#REF!-F55</f>
        <v>#REF!</v>
      </c>
      <c r="H55" s="12">
        <v>333273.39</v>
      </c>
    </row>
    <row r="56" spans="1:8" ht="28.5" customHeight="1">
      <c r="A56" s="25"/>
      <c r="B56" s="3" t="s">
        <v>34</v>
      </c>
      <c r="C56" s="12">
        <v>180988.52</v>
      </c>
      <c r="D56" s="12">
        <v>160770.58</v>
      </c>
      <c r="E56" s="12">
        <v>422117.24</v>
      </c>
      <c r="F56" s="12">
        <f t="shared" si="1"/>
        <v>763876.34</v>
      </c>
      <c r="G56" s="12" t="e">
        <f>#REF!-F56</f>
        <v>#REF!</v>
      </c>
      <c r="H56" s="12">
        <v>75915.52</v>
      </c>
    </row>
    <row r="57" spans="1:8" ht="28.5" customHeight="1">
      <c r="A57" s="25"/>
      <c r="B57" s="3" t="s">
        <v>35</v>
      </c>
      <c r="C57" s="12">
        <v>1227146.76</v>
      </c>
      <c r="D57" s="12">
        <v>913044.01</v>
      </c>
      <c r="E57" s="12">
        <v>919664.19</v>
      </c>
      <c r="F57" s="12">
        <f t="shared" si="1"/>
        <v>3059854.96</v>
      </c>
      <c r="G57" s="12" t="e">
        <f>#REF!-F57</f>
        <v>#REF!</v>
      </c>
      <c r="H57" s="12">
        <v>1204442.68</v>
      </c>
    </row>
    <row r="58" spans="1:8" ht="21.75" customHeight="1">
      <c r="A58" s="25"/>
      <c r="B58" s="3" t="s">
        <v>36</v>
      </c>
      <c r="C58" s="12">
        <v>46564.93</v>
      </c>
      <c r="D58" s="12">
        <v>32376.42</v>
      </c>
      <c r="E58" s="12">
        <v>0</v>
      </c>
      <c r="F58" s="12">
        <f t="shared" si="1"/>
        <v>78941.35</v>
      </c>
      <c r="G58" s="12" t="e">
        <f>#REF!-F58</f>
        <v>#REF!</v>
      </c>
      <c r="H58" s="12">
        <v>0</v>
      </c>
    </row>
    <row r="59" spans="1:8" ht="43.5" customHeight="1">
      <c r="A59" s="25"/>
      <c r="B59" s="3" t="s">
        <v>37</v>
      </c>
      <c r="C59" s="12">
        <v>4445.73</v>
      </c>
      <c r="D59" s="12">
        <v>190319.48</v>
      </c>
      <c r="E59" s="12">
        <v>8417.81</v>
      </c>
      <c r="F59" s="12">
        <f t="shared" si="1"/>
        <v>203183.02000000002</v>
      </c>
      <c r="G59" s="12" t="e">
        <f>#REF!-F59</f>
        <v>#REF!</v>
      </c>
      <c r="H59" s="12">
        <v>20533.46</v>
      </c>
    </row>
    <row r="60" spans="1:8" ht="33.75" customHeight="1">
      <c r="A60" s="25"/>
      <c r="B60" s="3" t="s">
        <v>38</v>
      </c>
      <c r="C60" s="12">
        <v>456075.69</v>
      </c>
      <c r="D60" s="12">
        <v>451521.93</v>
      </c>
      <c r="E60" s="12">
        <v>120291.86</v>
      </c>
      <c r="F60" s="12">
        <f t="shared" si="1"/>
        <v>1027889.48</v>
      </c>
      <c r="G60" s="12" t="e">
        <f>#REF!-F60</f>
        <v>#REF!</v>
      </c>
      <c r="H60" s="12">
        <v>206656.89</v>
      </c>
    </row>
    <row r="61" spans="1:8" ht="21.75" customHeight="1">
      <c r="A61" s="25"/>
      <c r="B61" s="3" t="s">
        <v>49</v>
      </c>
      <c r="C61" s="12">
        <v>1406174.61</v>
      </c>
      <c r="D61" s="12">
        <v>263091.42</v>
      </c>
      <c r="E61" s="12">
        <v>113016.39</v>
      </c>
      <c r="F61" s="12">
        <f t="shared" si="1"/>
        <v>1782282.42</v>
      </c>
      <c r="G61" s="12" t="e">
        <f>#REF!-F61</f>
        <v>#REF!</v>
      </c>
      <c r="H61" s="12">
        <v>127888.05</v>
      </c>
    </row>
    <row r="62" spans="1:8" ht="30" customHeight="1">
      <c r="A62" s="25"/>
      <c r="B62" s="3" t="s">
        <v>53</v>
      </c>
      <c r="C62" s="12">
        <v>1192074.69</v>
      </c>
      <c r="D62" s="12">
        <v>357690.8</v>
      </c>
      <c r="E62" s="12">
        <v>1334269.99</v>
      </c>
      <c r="F62" s="12">
        <f>C62+D62+E62</f>
        <v>2884035.48</v>
      </c>
      <c r="G62" s="12" t="e">
        <f>#REF!-F62</f>
        <v>#REF!</v>
      </c>
      <c r="H62" s="12">
        <v>830320.51</v>
      </c>
    </row>
    <row r="63" spans="1:8" ht="30" customHeight="1">
      <c r="A63" s="25"/>
      <c r="B63" s="3" t="s">
        <v>2</v>
      </c>
      <c r="C63" s="12">
        <v>42238.37</v>
      </c>
      <c r="D63" s="12">
        <v>0</v>
      </c>
      <c r="E63" s="17">
        <v>4641</v>
      </c>
      <c r="F63" s="12">
        <f>C63+D63+E63</f>
        <v>46879.37</v>
      </c>
      <c r="G63" s="12" t="e">
        <f>#REF!-F63</f>
        <v>#REF!</v>
      </c>
      <c r="H63" s="12">
        <v>41630.26</v>
      </c>
    </row>
    <row r="64" spans="1:8" ht="30" customHeight="1">
      <c r="A64" s="25"/>
      <c r="B64" s="3" t="s">
        <v>61</v>
      </c>
      <c r="C64" s="12">
        <v>458954.61</v>
      </c>
      <c r="D64" s="12">
        <v>167686.23</v>
      </c>
      <c r="E64" s="12">
        <v>209795.25</v>
      </c>
      <c r="F64" s="12">
        <f>C64+D64+E64</f>
        <v>836436.09</v>
      </c>
      <c r="G64" s="12" t="e">
        <f>#REF!-F64</f>
        <v>#REF!</v>
      </c>
      <c r="H64" s="12">
        <v>267488.24</v>
      </c>
    </row>
    <row r="65" spans="1:8" ht="30" customHeight="1">
      <c r="A65" s="25"/>
      <c r="B65" s="3" t="s">
        <v>55</v>
      </c>
      <c r="C65" s="12">
        <v>196769.04</v>
      </c>
      <c r="D65" s="12">
        <v>123415.18</v>
      </c>
      <c r="E65" s="12">
        <v>87385.13</v>
      </c>
      <c r="F65" s="12">
        <f>C65+D65+E65</f>
        <v>407569.35</v>
      </c>
      <c r="G65" s="12" t="e">
        <f>#REF!-F65</f>
        <v>#REF!</v>
      </c>
      <c r="H65" s="12">
        <v>3080.18</v>
      </c>
    </row>
    <row r="66" spans="1:8" ht="33" customHeight="1">
      <c r="A66" s="26"/>
      <c r="B66" s="2" t="s">
        <v>8</v>
      </c>
      <c r="C66" s="10">
        <f>C61+C60+C59+C58+C57+C56+C55+C54+C53+C52+C51+C50+C49+C48+C47+C46+C45+C44+C43+C42+C62+C63+C64+C65</f>
        <v>29751468.25</v>
      </c>
      <c r="D66" s="10">
        <f>D61+D60+D59+D58+D57+D56+D55+D54+D53+D52+D51+D50+D49+D48+D47+D46+D45+D44+D43+D42+D62+D63+D64+D65</f>
        <v>20091666.430000003</v>
      </c>
      <c r="E66" s="10">
        <f>E61+E60+E59+E58+E57+E56+E55+E54+E53+E52+E51+E50+E49+E48+E47+E46+E45+E44+E43+E42+E62+E63+E64+E65</f>
        <v>21646329.669999998</v>
      </c>
      <c r="F66" s="10">
        <f>F61+F60+F59+F58+F57+F56+F55+F54+F53+F52+F51+F50+F49+F48+F47+F46+F45+F44+F43+F42+F62+F63+F64+F65</f>
        <v>71489464.35</v>
      </c>
      <c r="G66" s="10" t="e">
        <f>G61+G60+G59+G58+G57+G56+G55+G54+G53+G52+G51+G50+G49+G48+G47+G46+G45+G44+G43+G42+G62+G63+G64+G65</f>
        <v>#REF!</v>
      </c>
      <c r="H66" s="10">
        <v>15448601.88</v>
      </c>
    </row>
    <row r="67" spans="1:8" ht="28.5" customHeight="1">
      <c r="A67" s="24" t="s">
        <v>14</v>
      </c>
      <c r="B67" s="3" t="s">
        <v>39</v>
      </c>
      <c r="C67" s="12">
        <v>28484.32</v>
      </c>
      <c r="D67" s="12">
        <v>16805.48</v>
      </c>
      <c r="E67" s="12">
        <v>14933.94</v>
      </c>
      <c r="F67" s="12">
        <f aca="true" t="shared" si="2" ref="F67:F72">C67+D67+E67</f>
        <v>60223.740000000005</v>
      </c>
      <c r="G67" s="12" t="e">
        <f>#REF!-F67</f>
        <v>#REF!</v>
      </c>
      <c r="H67" s="12">
        <v>13355.73</v>
      </c>
    </row>
    <row r="68" spans="1:8" ht="28.5" customHeight="1">
      <c r="A68" s="25"/>
      <c r="B68" s="3" t="s">
        <v>22</v>
      </c>
      <c r="C68" s="12">
        <v>0</v>
      </c>
      <c r="D68" s="12">
        <v>5638.26</v>
      </c>
      <c r="E68" s="12">
        <v>0</v>
      </c>
      <c r="F68" s="12">
        <f t="shared" si="2"/>
        <v>5638.26</v>
      </c>
      <c r="G68" s="12" t="e">
        <f>#REF!-F68</f>
        <v>#REF!</v>
      </c>
      <c r="H68" s="12">
        <v>9347.96</v>
      </c>
    </row>
    <row r="69" spans="1:8" ht="31.5" customHeight="1">
      <c r="A69" s="25"/>
      <c r="B69" s="3" t="s">
        <v>40</v>
      </c>
      <c r="C69" s="12">
        <v>0</v>
      </c>
      <c r="D69" s="12">
        <v>9637.71</v>
      </c>
      <c r="E69" s="12">
        <v>8348.09</v>
      </c>
      <c r="F69" s="12">
        <f t="shared" si="2"/>
        <v>17985.8</v>
      </c>
      <c r="G69" s="12" t="e">
        <f>#REF!-F69</f>
        <v>#REF!</v>
      </c>
      <c r="H69" s="12">
        <v>6933.94</v>
      </c>
    </row>
    <row r="70" spans="1:8" ht="28.5" customHeight="1">
      <c r="A70" s="25"/>
      <c r="B70" s="3" t="s">
        <v>41</v>
      </c>
      <c r="C70" s="12">
        <v>1602.01</v>
      </c>
      <c r="D70" s="12">
        <v>142.65</v>
      </c>
      <c r="E70" s="12">
        <v>2125.37</v>
      </c>
      <c r="F70" s="12">
        <f t="shared" si="2"/>
        <v>3870.0299999999997</v>
      </c>
      <c r="G70" s="12" t="e">
        <f>#REF!-F70</f>
        <v>#REF!</v>
      </c>
      <c r="H70" s="12">
        <v>0</v>
      </c>
    </row>
    <row r="71" spans="1:8" ht="28.5" customHeight="1">
      <c r="A71" s="25"/>
      <c r="B71" s="3" t="s">
        <v>24</v>
      </c>
      <c r="C71" s="12">
        <v>0</v>
      </c>
      <c r="D71" s="12">
        <v>2071.85</v>
      </c>
      <c r="E71" s="12">
        <v>4172.64</v>
      </c>
      <c r="F71" s="12">
        <f t="shared" si="2"/>
        <v>6244.49</v>
      </c>
      <c r="G71" s="12" t="e">
        <f>#REF!-F71</f>
        <v>#REF!</v>
      </c>
      <c r="H71" s="12">
        <v>0</v>
      </c>
    </row>
    <row r="72" spans="1:8" ht="28.5" customHeight="1">
      <c r="A72" s="25"/>
      <c r="B72" s="3" t="s">
        <v>36</v>
      </c>
      <c r="C72" s="12">
        <v>0</v>
      </c>
      <c r="D72" s="12">
        <v>0</v>
      </c>
      <c r="E72" s="12">
        <v>0</v>
      </c>
      <c r="F72" s="12">
        <f t="shared" si="2"/>
        <v>0</v>
      </c>
      <c r="G72" s="12" t="e">
        <f>#REF!-F72</f>
        <v>#REF!</v>
      </c>
      <c r="H72" s="12">
        <v>2641.56</v>
      </c>
    </row>
    <row r="73" spans="1:8" ht="28.5" customHeight="1">
      <c r="A73" s="26"/>
      <c r="B73" s="2" t="s">
        <v>8</v>
      </c>
      <c r="C73" s="10">
        <f>C72+C71+C70+C69+C68+C67</f>
        <v>30086.329999999998</v>
      </c>
      <c r="D73" s="10">
        <f>D72+D71+D70+D69+D68+D67</f>
        <v>34295.95</v>
      </c>
      <c r="E73" s="10">
        <f>E72+E71+E70+E69+E68+E67</f>
        <v>29580.04</v>
      </c>
      <c r="F73" s="10">
        <f>F72+F71+F70+F69+F68+F67</f>
        <v>93962.32</v>
      </c>
      <c r="G73" s="10" t="e">
        <f>G72+G71+G70+G69+G68+G67</f>
        <v>#REF!</v>
      </c>
      <c r="H73" s="10">
        <v>32279.19</v>
      </c>
    </row>
    <row r="74" spans="1:8" ht="33" customHeight="1">
      <c r="A74" s="24" t="s">
        <v>15</v>
      </c>
      <c r="B74" s="2" t="s">
        <v>17</v>
      </c>
      <c r="C74" s="13">
        <v>2736966.57</v>
      </c>
      <c r="D74" s="13">
        <v>0</v>
      </c>
      <c r="E74" s="13">
        <v>274295.23</v>
      </c>
      <c r="F74" s="13">
        <f>C74+D74+E74</f>
        <v>3011261.8</v>
      </c>
      <c r="G74" s="13" t="e">
        <f>#REF!-F74</f>
        <v>#REF!</v>
      </c>
      <c r="H74" s="13">
        <v>848378.61</v>
      </c>
    </row>
    <row r="75" spans="1:8" ht="33" customHeight="1">
      <c r="A75" s="25"/>
      <c r="B75" s="2" t="s">
        <v>28</v>
      </c>
      <c r="C75" s="13">
        <v>80834.71</v>
      </c>
      <c r="D75" s="13">
        <v>0</v>
      </c>
      <c r="E75" s="13">
        <v>0</v>
      </c>
      <c r="F75" s="13">
        <f>C75+D75+E75</f>
        <v>80834.71</v>
      </c>
      <c r="G75" s="13" t="e">
        <f>#REF!-F75</f>
        <v>#REF!</v>
      </c>
      <c r="H75" s="13">
        <v>49203.73</v>
      </c>
    </row>
    <row r="76" spans="1:8" s="14" customFormat="1" ht="36" customHeight="1">
      <c r="A76" s="26"/>
      <c r="B76" s="2" t="s">
        <v>8</v>
      </c>
      <c r="C76" s="8">
        <f>C74+C75</f>
        <v>2817801.28</v>
      </c>
      <c r="D76" s="8">
        <f>D74+D75</f>
        <v>0</v>
      </c>
      <c r="E76" s="8">
        <f>E74+E75</f>
        <v>274295.23</v>
      </c>
      <c r="F76" s="8">
        <f>F74+F75</f>
        <v>3092096.51</v>
      </c>
      <c r="G76" s="8" t="e">
        <f>G74+G75</f>
        <v>#REF!</v>
      </c>
      <c r="H76" s="8">
        <v>897582.34</v>
      </c>
    </row>
    <row r="77" spans="1:8" ht="32.25" customHeight="1">
      <c r="A77" s="24" t="s">
        <v>71</v>
      </c>
      <c r="B77" s="2" t="s">
        <v>23</v>
      </c>
      <c r="C77" s="11">
        <f>C78+C79+C80+C81+C82</f>
        <v>602788.24</v>
      </c>
      <c r="D77" s="11">
        <f>D78+D79+D80+D81+D82</f>
        <v>22490.11</v>
      </c>
      <c r="E77" s="11">
        <f>E78+E79+E80+E81+E82</f>
        <v>464299.77</v>
      </c>
      <c r="F77" s="11">
        <f>F78+F79+F80+F81+F82</f>
        <v>1089578.12</v>
      </c>
      <c r="G77" s="11" t="e">
        <f>G78+G79+G80+G81+G82</f>
        <v>#REF!</v>
      </c>
      <c r="H77" s="11">
        <v>32121.43</v>
      </c>
    </row>
    <row r="78" spans="1:8" ht="46.5" customHeight="1">
      <c r="A78" s="25"/>
      <c r="B78" s="3" t="s">
        <v>42</v>
      </c>
      <c r="C78" s="12">
        <v>454881.07</v>
      </c>
      <c r="D78" s="12">
        <v>0</v>
      </c>
      <c r="E78" s="12">
        <v>399246.84</v>
      </c>
      <c r="F78" s="12">
        <f>C78+D78+E78</f>
        <v>854127.91</v>
      </c>
      <c r="G78" s="12" t="e">
        <f>#REF!-F78</f>
        <v>#REF!</v>
      </c>
      <c r="H78" s="12">
        <v>0</v>
      </c>
    </row>
    <row r="79" spans="1:8" ht="49.5" customHeight="1">
      <c r="A79" s="25"/>
      <c r="B79" s="3" t="s">
        <v>5</v>
      </c>
      <c r="C79" s="12">
        <v>0</v>
      </c>
      <c r="D79" s="12">
        <v>0</v>
      </c>
      <c r="E79" s="12">
        <v>0</v>
      </c>
      <c r="F79" s="12">
        <f>C79+D79+E79</f>
        <v>0</v>
      </c>
      <c r="G79" s="12" t="e">
        <f>#REF!-F79</f>
        <v>#REF!</v>
      </c>
      <c r="H79" s="12">
        <v>0</v>
      </c>
    </row>
    <row r="80" spans="1:8" ht="42.75" customHeight="1">
      <c r="A80" s="25"/>
      <c r="B80" s="3" t="s">
        <v>52</v>
      </c>
      <c r="C80" s="12">
        <v>0</v>
      </c>
      <c r="D80" s="12">
        <v>0</v>
      </c>
      <c r="E80" s="12">
        <v>2580.4</v>
      </c>
      <c r="F80" s="12">
        <f>C80+D80+E80</f>
        <v>2580.4</v>
      </c>
      <c r="G80" s="12" t="e">
        <f>#REF!-F80</f>
        <v>#REF!</v>
      </c>
      <c r="H80" s="12">
        <v>2134.61</v>
      </c>
    </row>
    <row r="81" spans="1:8" ht="49.5" customHeight="1">
      <c r="A81" s="25"/>
      <c r="B81" s="3" t="s">
        <v>54</v>
      </c>
      <c r="C81" s="12">
        <v>85434.64</v>
      </c>
      <c r="D81" s="12">
        <v>0</v>
      </c>
      <c r="E81" s="12">
        <v>0</v>
      </c>
      <c r="F81" s="12">
        <f>C81+D81+E81</f>
        <v>85434.64</v>
      </c>
      <c r="G81" s="12" t="e">
        <f>#REF!-F81</f>
        <v>#REF!</v>
      </c>
      <c r="H81" s="12">
        <v>0</v>
      </c>
    </row>
    <row r="82" spans="1:8" ht="48" customHeight="1">
      <c r="A82" s="25"/>
      <c r="B82" s="3" t="s">
        <v>58</v>
      </c>
      <c r="C82" s="12">
        <v>62472.53</v>
      </c>
      <c r="D82" s="12">
        <v>22490.11</v>
      </c>
      <c r="E82" s="12">
        <v>62472.53</v>
      </c>
      <c r="F82" s="12">
        <f>C82+D82+E82</f>
        <v>147435.16999999998</v>
      </c>
      <c r="G82" s="12" t="e">
        <f>#REF!-F82</f>
        <v>#REF!</v>
      </c>
      <c r="H82" s="12">
        <v>29986.82</v>
      </c>
    </row>
    <row r="83" spans="1:8" ht="38.25" customHeight="1">
      <c r="A83" s="25"/>
      <c r="B83" s="2" t="s">
        <v>17</v>
      </c>
      <c r="C83" s="11">
        <f>C84+C85+C86+C87+C88+C89+C90</f>
        <v>1631532.8800000001</v>
      </c>
      <c r="D83" s="11">
        <f>D84+D85+D86+D87+D88+D89+D90</f>
        <v>2639603.17</v>
      </c>
      <c r="E83" s="11">
        <f>E84+E85+E86+E87+E88+E89+E90</f>
        <v>1178585.56</v>
      </c>
      <c r="F83" s="11">
        <f>F84+F85+F86+F87+F88+F89+F90</f>
        <v>5449721.609999999</v>
      </c>
      <c r="G83" s="11" t="e">
        <f>G84+G85+G86+G87+G88+G89+G90</f>
        <v>#REF!</v>
      </c>
      <c r="H83" s="11">
        <v>979136.1799999999</v>
      </c>
    </row>
    <row r="84" spans="1:8" ht="48.75" customHeight="1">
      <c r="A84" s="25"/>
      <c r="B84" s="3" t="s">
        <v>42</v>
      </c>
      <c r="C84" s="12">
        <v>52696.6</v>
      </c>
      <c r="D84" s="12">
        <v>178114.51</v>
      </c>
      <c r="E84" s="12">
        <v>143334.74</v>
      </c>
      <c r="F84" s="12">
        <f aca="true" t="shared" si="3" ref="F84:F89">C84+D84+E84</f>
        <v>374145.85</v>
      </c>
      <c r="G84" s="12" t="e">
        <f>#REF!-F84</f>
        <v>#REF!</v>
      </c>
      <c r="H84" s="12">
        <v>64289.85</v>
      </c>
    </row>
    <row r="85" spans="1:8" ht="43.5" customHeight="1">
      <c r="A85" s="25"/>
      <c r="B85" s="3" t="s">
        <v>5</v>
      </c>
      <c r="C85" s="12">
        <v>51642.66</v>
      </c>
      <c r="D85" s="12">
        <v>108678.75</v>
      </c>
      <c r="E85" s="12">
        <v>199193.13</v>
      </c>
      <c r="F85" s="12">
        <f t="shared" si="3"/>
        <v>359514.54000000004</v>
      </c>
      <c r="G85" s="12" t="e">
        <f>#REF!-F85</f>
        <v>#REF!</v>
      </c>
      <c r="H85" s="12">
        <v>141226.87</v>
      </c>
    </row>
    <row r="86" spans="1:8" ht="49.5" customHeight="1">
      <c r="A86" s="25"/>
      <c r="B86" s="3" t="s">
        <v>56</v>
      </c>
      <c r="C86" s="12">
        <v>1428118.55</v>
      </c>
      <c r="D86" s="12">
        <v>0</v>
      </c>
      <c r="E86" s="12">
        <v>0</v>
      </c>
      <c r="F86" s="12">
        <f t="shared" si="3"/>
        <v>1428118.55</v>
      </c>
      <c r="G86" s="12" t="e">
        <f>#REF!-F86</f>
        <v>#REF!</v>
      </c>
      <c r="H86" s="12">
        <v>0</v>
      </c>
    </row>
    <row r="87" spans="1:8" ht="48" customHeight="1">
      <c r="A87" s="25"/>
      <c r="B87" s="3" t="s">
        <v>58</v>
      </c>
      <c r="C87" s="12">
        <v>0</v>
      </c>
      <c r="D87" s="12">
        <v>478401</v>
      </c>
      <c r="E87" s="12">
        <v>12603.02</v>
      </c>
      <c r="F87" s="12">
        <f t="shared" si="3"/>
        <v>491004.02</v>
      </c>
      <c r="G87" s="12" t="e">
        <f>#REF!-F87</f>
        <v>#REF!</v>
      </c>
      <c r="H87" s="12">
        <v>367851.86</v>
      </c>
    </row>
    <row r="88" spans="1:8" ht="48" customHeight="1">
      <c r="A88" s="25"/>
      <c r="B88" s="3" t="s">
        <v>60</v>
      </c>
      <c r="C88" s="12">
        <v>0</v>
      </c>
      <c r="D88" s="12">
        <v>143619.71</v>
      </c>
      <c r="E88" s="12">
        <v>785535.75</v>
      </c>
      <c r="F88" s="12">
        <f t="shared" si="3"/>
        <v>929155.46</v>
      </c>
      <c r="G88" s="12" t="e">
        <f>#REF!-F88</f>
        <v>#REF!</v>
      </c>
      <c r="H88" s="12">
        <v>216222.21</v>
      </c>
    </row>
    <row r="89" spans="1:8" ht="48" customHeight="1">
      <c r="A89" s="25"/>
      <c r="B89" s="3" t="s">
        <v>44</v>
      </c>
      <c r="C89" s="12">
        <v>99075.07</v>
      </c>
      <c r="D89" s="12">
        <v>1730789.2</v>
      </c>
      <c r="E89" s="12">
        <v>37918.92</v>
      </c>
      <c r="F89" s="12">
        <f t="shared" si="3"/>
        <v>1867783.19</v>
      </c>
      <c r="G89" s="12" t="e">
        <f>#REF!-F89</f>
        <v>#REF!</v>
      </c>
      <c r="H89" s="12">
        <v>189545.39</v>
      </c>
    </row>
    <row r="90" spans="1:8" ht="51" customHeight="1">
      <c r="A90" s="25"/>
      <c r="B90" s="3" t="s">
        <v>73</v>
      </c>
      <c r="C90" s="12">
        <v>0</v>
      </c>
      <c r="D90" s="12">
        <v>0</v>
      </c>
      <c r="E90" s="12">
        <v>0</v>
      </c>
      <c r="F90" s="12">
        <f>C90+D90+E90</f>
        <v>0</v>
      </c>
      <c r="G90" s="12" t="e">
        <f>#REF!-F90</f>
        <v>#REF!</v>
      </c>
      <c r="H90" s="12">
        <v>0</v>
      </c>
    </row>
    <row r="91" spans="1:8" ht="28.5" customHeight="1">
      <c r="A91" s="25"/>
      <c r="B91" s="2" t="s">
        <v>22</v>
      </c>
      <c r="C91" s="11">
        <f>C92+C93+C94+C95+C96+C97</f>
        <v>1566020.01</v>
      </c>
      <c r="D91" s="11">
        <f>D92+D93+D94+D95+D96+D97</f>
        <v>611668.54</v>
      </c>
      <c r="E91" s="11">
        <f>E92+E93+E94+E95+E96+E97</f>
        <v>115617.04</v>
      </c>
      <c r="F91" s="11">
        <f>F92+F93+F94+F95+F96+F97</f>
        <v>2293305.59</v>
      </c>
      <c r="G91" s="11" t="e">
        <f>G92+G93+G94+G95+G96+G97</f>
        <v>#REF!</v>
      </c>
      <c r="H91" s="11">
        <v>537381.3300000001</v>
      </c>
    </row>
    <row r="92" spans="1:8" ht="45.75" customHeight="1">
      <c r="A92" s="25"/>
      <c r="B92" s="3" t="s">
        <v>42</v>
      </c>
      <c r="C92" s="12">
        <v>173566.37</v>
      </c>
      <c r="D92" s="12">
        <v>280537.88</v>
      </c>
      <c r="E92" s="12">
        <v>49877.31</v>
      </c>
      <c r="F92" s="12">
        <f aca="true" t="shared" si="4" ref="F92:F100">C92+D92+E92</f>
        <v>503981.56</v>
      </c>
      <c r="G92" s="12" t="e">
        <f>#REF!-F92</f>
        <v>#REF!</v>
      </c>
      <c r="H92" s="12">
        <v>0</v>
      </c>
    </row>
    <row r="93" spans="1:8" ht="46.5" customHeight="1">
      <c r="A93" s="25"/>
      <c r="B93" s="3" t="s">
        <v>5</v>
      </c>
      <c r="C93" s="17">
        <v>5138.48</v>
      </c>
      <c r="D93" s="12">
        <v>34256.52</v>
      </c>
      <c r="E93" s="12">
        <v>0</v>
      </c>
      <c r="F93" s="12">
        <f t="shared" si="4"/>
        <v>39395</v>
      </c>
      <c r="G93" s="12" t="e">
        <f>#REF!-F93</f>
        <v>#REF!</v>
      </c>
      <c r="H93" s="17">
        <v>0</v>
      </c>
    </row>
    <row r="94" spans="1:8" ht="24.75" customHeight="1">
      <c r="A94" s="25"/>
      <c r="B94" s="3" t="s">
        <v>44</v>
      </c>
      <c r="C94" s="12">
        <v>0</v>
      </c>
      <c r="D94" s="12">
        <v>296874.14</v>
      </c>
      <c r="E94" s="12">
        <v>0</v>
      </c>
      <c r="F94" s="12">
        <f t="shared" si="4"/>
        <v>296874.14</v>
      </c>
      <c r="G94" s="12" t="e">
        <f>#REF!-F94</f>
        <v>#REF!</v>
      </c>
      <c r="H94" s="12">
        <v>0</v>
      </c>
    </row>
    <row r="95" spans="1:8" ht="40.5" customHeight="1">
      <c r="A95" s="25"/>
      <c r="B95" s="3" t="s">
        <v>60</v>
      </c>
      <c r="C95" s="12">
        <v>0</v>
      </c>
      <c r="D95" s="12">
        <v>0</v>
      </c>
      <c r="E95" s="12">
        <v>0</v>
      </c>
      <c r="F95" s="12">
        <f>C95+D95+E95</f>
        <v>0</v>
      </c>
      <c r="G95" s="12" t="e">
        <f>#REF!-F95</f>
        <v>#REF!</v>
      </c>
      <c r="H95" s="12">
        <v>47740.69</v>
      </c>
    </row>
    <row r="96" spans="1:8" ht="62.25" customHeight="1">
      <c r="A96" s="25"/>
      <c r="B96" s="3" t="s">
        <v>56</v>
      </c>
      <c r="C96" s="12">
        <v>1387315.16</v>
      </c>
      <c r="D96" s="12">
        <v>0</v>
      </c>
      <c r="E96" s="12">
        <v>0</v>
      </c>
      <c r="F96" s="12">
        <f>C96+D96+E96</f>
        <v>1387315.16</v>
      </c>
      <c r="G96" s="12" t="e">
        <f>#REF!-F96</f>
        <v>#REF!</v>
      </c>
      <c r="H96" s="12">
        <v>489640.64</v>
      </c>
    </row>
    <row r="97" spans="1:8" ht="62.25" customHeight="1">
      <c r="A97" s="25"/>
      <c r="B97" s="3" t="s">
        <v>58</v>
      </c>
      <c r="C97" s="12">
        <v>0</v>
      </c>
      <c r="D97" s="12">
        <v>0</v>
      </c>
      <c r="E97" s="12">
        <v>65739.73</v>
      </c>
      <c r="F97" s="12">
        <f>C97+D97+E97</f>
        <v>65739.73</v>
      </c>
      <c r="G97" s="12" t="e">
        <f>#REF!-F97</f>
        <v>#REF!</v>
      </c>
      <c r="H97" s="12">
        <v>0</v>
      </c>
    </row>
    <row r="98" spans="1:8" ht="28.5" customHeight="1">
      <c r="A98" s="25"/>
      <c r="B98" s="2" t="s">
        <v>24</v>
      </c>
      <c r="C98" s="11">
        <f>C99+C100</f>
        <v>60074.12</v>
      </c>
      <c r="D98" s="11">
        <f>D99+D100</f>
        <v>0</v>
      </c>
      <c r="E98" s="11">
        <f>E99+E100</f>
        <v>0</v>
      </c>
      <c r="F98" s="11">
        <f t="shared" si="4"/>
        <v>60074.12</v>
      </c>
      <c r="G98" s="11" t="e">
        <f>#REF!-F98</f>
        <v>#REF!</v>
      </c>
      <c r="H98" s="11">
        <v>45887.130000000005</v>
      </c>
    </row>
    <row r="99" spans="1:8" ht="48.75" customHeight="1">
      <c r="A99" s="25"/>
      <c r="B99" s="3" t="s">
        <v>42</v>
      </c>
      <c r="C99" s="12">
        <v>47426.94</v>
      </c>
      <c r="D99" s="12">
        <v>0</v>
      </c>
      <c r="E99" s="12">
        <v>0</v>
      </c>
      <c r="F99" s="12">
        <f t="shared" si="4"/>
        <v>47426.94</v>
      </c>
      <c r="G99" s="12" t="e">
        <f>#REF!-F99</f>
        <v>#REF!</v>
      </c>
      <c r="H99" s="12">
        <v>10973.01</v>
      </c>
    </row>
    <row r="100" spans="1:8" ht="43.5" customHeight="1">
      <c r="A100" s="25"/>
      <c r="B100" s="3" t="s">
        <v>5</v>
      </c>
      <c r="C100" s="12">
        <v>12647.18</v>
      </c>
      <c r="D100" s="12">
        <v>0</v>
      </c>
      <c r="E100" s="12">
        <v>0</v>
      </c>
      <c r="F100" s="12">
        <f t="shared" si="4"/>
        <v>12647.18</v>
      </c>
      <c r="G100" s="12" t="e">
        <f>#REF!-F100</f>
        <v>#REF!</v>
      </c>
      <c r="H100" s="12">
        <v>34914.12</v>
      </c>
    </row>
    <row r="101" spans="1:8" ht="35.25" customHeight="1">
      <c r="A101" s="25"/>
      <c r="B101" s="2" t="s">
        <v>25</v>
      </c>
      <c r="C101" s="11">
        <f>C102+C103+C104+C105</f>
        <v>2802620.88</v>
      </c>
      <c r="D101" s="11">
        <f>D102+D103+D104+D105</f>
        <v>1976232.05</v>
      </c>
      <c r="E101" s="11">
        <f>E102+E103+E104+E105</f>
        <v>7342384.46</v>
      </c>
      <c r="F101" s="11">
        <f>F102+F103+F104+F105</f>
        <v>12121237.39</v>
      </c>
      <c r="G101" s="11" t="e">
        <f>G102+G103+G104+G105</f>
        <v>#REF!</v>
      </c>
      <c r="H101" s="11">
        <v>1062401.09</v>
      </c>
    </row>
    <row r="102" spans="1:8" ht="44.25" customHeight="1">
      <c r="A102" s="25"/>
      <c r="B102" s="3" t="s">
        <v>42</v>
      </c>
      <c r="C102" s="12">
        <v>133455.8</v>
      </c>
      <c r="D102" s="12">
        <v>34638.26</v>
      </c>
      <c r="E102" s="12">
        <v>513409.09</v>
      </c>
      <c r="F102" s="12">
        <f>C102+D102+E102</f>
        <v>681503.15</v>
      </c>
      <c r="G102" s="12" t="e">
        <f>#REF!-F102</f>
        <v>#REF!</v>
      </c>
      <c r="H102" s="11">
        <v>0</v>
      </c>
    </row>
    <row r="103" spans="1:8" ht="43.5" customHeight="1">
      <c r="A103" s="25"/>
      <c r="B103" s="3" t="s">
        <v>5</v>
      </c>
      <c r="C103" s="12">
        <v>570.94</v>
      </c>
      <c r="D103" s="12">
        <v>5709.42</v>
      </c>
      <c r="E103" s="12">
        <v>57665.14</v>
      </c>
      <c r="F103" s="12">
        <f>C103+D103+E103</f>
        <v>63945.5</v>
      </c>
      <c r="G103" s="12" t="e">
        <f>#REF!-F103</f>
        <v>#REF!</v>
      </c>
      <c r="H103" s="12">
        <v>0</v>
      </c>
    </row>
    <row r="104" spans="1:8" ht="43.5" customHeight="1">
      <c r="A104" s="25"/>
      <c r="B104" s="3" t="s">
        <v>60</v>
      </c>
      <c r="C104" s="12">
        <v>189409.85</v>
      </c>
      <c r="D104" s="12">
        <v>519349.58</v>
      </c>
      <c r="E104" s="12">
        <v>42769.97</v>
      </c>
      <c r="F104" s="12">
        <f>C104+D104+E104</f>
        <v>751529.4</v>
      </c>
      <c r="G104" s="12" t="e">
        <f>#REF!-F104</f>
        <v>#REF!</v>
      </c>
      <c r="H104" s="12">
        <v>0</v>
      </c>
    </row>
    <row r="105" spans="1:8" ht="43.5" customHeight="1">
      <c r="A105" s="25"/>
      <c r="B105" s="3" t="s">
        <v>73</v>
      </c>
      <c r="C105" s="12">
        <v>2479184.29</v>
      </c>
      <c r="D105" s="12">
        <v>1416534.79</v>
      </c>
      <c r="E105" s="12">
        <v>6728540.26</v>
      </c>
      <c r="F105" s="12">
        <f>C105+D105+E105</f>
        <v>10624259.34</v>
      </c>
      <c r="G105" s="12" t="e">
        <f>#REF!-F105</f>
        <v>#REF!</v>
      </c>
      <c r="H105" s="12">
        <v>1062401.09</v>
      </c>
    </row>
    <row r="106" spans="1:8" ht="34.5" customHeight="1">
      <c r="A106" s="25"/>
      <c r="B106" s="2" t="s">
        <v>43</v>
      </c>
      <c r="C106" s="11">
        <f>C107</f>
        <v>0</v>
      </c>
      <c r="D106" s="11">
        <f>D107</f>
        <v>30564.03</v>
      </c>
      <c r="E106" s="11">
        <f>E107</f>
        <v>0</v>
      </c>
      <c r="F106" s="11">
        <f>F107</f>
        <v>30564.03</v>
      </c>
      <c r="G106" s="11" t="e">
        <f>G107</f>
        <v>#REF!</v>
      </c>
      <c r="H106" s="11">
        <v>30564.03</v>
      </c>
    </row>
    <row r="107" spans="1:8" ht="43.5" customHeight="1">
      <c r="A107" s="25"/>
      <c r="B107" s="3" t="s">
        <v>5</v>
      </c>
      <c r="C107" s="12">
        <v>0</v>
      </c>
      <c r="D107" s="12">
        <v>30564.03</v>
      </c>
      <c r="E107" s="12">
        <v>0</v>
      </c>
      <c r="F107" s="12">
        <f>C107+D107+E107</f>
        <v>30564.03</v>
      </c>
      <c r="G107" s="12" t="e">
        <f>#REF!-F107</f>
        <v>#REF!</v>
      </c>
      <c r="H107" s="12">
        <v>30564.03</v>
      </c>
    </row>
    <row r="108" spans="1:8" ht="43.5" customHeight="1">
      <c r="A108" s="25"/>
      <c r="B108" s="2" t="s">
        <v>29</v>
      </c>
      <c r="C108" s="10">
        <f>C109</f>
        <v>0</v>
      </c>
      <c r="D108" s="10">
        <f>D109</f>
        <v>0</v>
      </c>
      <c r="E108" s="10">
        <f>E109</f>
        <v>0</v>
      </c>
      <c r="F108" s="10">
        <f>F109</f>
        <v>0</v>
      </c>
      <c r="G108" s="10" t="e">
        <f>G109</f>
        <v>#REF!</v>
      </c>
      <c r="H108" s="10">
        <v>0</v>
      </c>
    </row>
    <row r="109" spans="1:8" ht="43.5" customHeight="1">
      <c r="A109" s="25"/>
      <c r="B109" s="3" t="s">
        <v>6</v>
      </c>
      <c r="C109" s="12">
        <v>0</v>
      </c>
      <c r="D109" s="12">
        <v>0</v>
      </c>
      <c r="E109" s="12">
        <v>0</v>
      </c>
      <c r="F109" s="12">
        <f>C109+D109+E109</f>
        <v>0</v>
      </c>
      <c r="G109" s="12" t="e">
        <f>#REF!-F109</f>
        <v>#REF!</v>
      </c>
      <c r="H109" s="12">
        <v>0</v>
      </c>
    </row>
    <row r="110" spans="1:8" ht="43.5" customHeight="1">
      <c r="A110" s="25"/>
      <c r="B110" s="2" t="s">
        <v>41</v>
      </c>
      <c r="C110" s="10">
        <f>C111+C112</f>
        <v>0</v>
      </c>
      <c r="D110" s="10">
        <f>D111+D112</f>
        <v>25008.83</v>
      </c>
      <c r="E110" s="10">
        <f>E111+E112</f>
        <v>0</v>
      </c>
      <c r="F110" s="10">
        <f>F111+F112</f>
        <v>25008.83</v>
      </c>
      <c r="G110" s="10" t="e">
        <f>G111+G112</f>
        <v>#REF!</v>
      </c>
      <c r="H110" s="10">
        <v>0</v>
      </c>
    </row>
    <row r="111" spans="1:8" ht="43.5" customHeight="1">
      <c r="A111" s="25"/>
      <c r="B111" s="3" t="s">
        <v>6</v>
      </c>
      <c r="C111" s="12">
        <v>0</v>
      </c>
      <c r="D111" s="12">
        <v>0</v>
      </c>
      <c r="E111" s="12">
        <v>0</v>
      </c>
      <c r="F111" s="12">
        <f>C111+D111+E111</f>
        <v>0</v>
      </c>
      <c r="G111" s="12" t="e">
        <f>#REF!-F111</f>
        <v>#REF!</v>
      </c>
      <c r="H111" s="12">
        <v>0</v>
      </c>
    </row>
    <row r="112" spans="1:8" ht="43.5" customHeight="1">
      <c r="A112" s="25"/>
      <c r="B112" s="3" t="s">
        <v>78</v>
      </c>
      <c r="C112" s="12">
        <v>0</v>
      </c>
      <c r="D112" s="12">
        <v>25008.83</v>
      </c>
      <c r="E112" s="12">
        <v>0</v>
      </c>
      <c r="F112" s="12">
        <f>C112+D112+E112</f>
        <v>25008.83</v>
      </c>
      <c r="G112" s="12" t="e">
        <f>#REF!-F112</f>
        <v>#REF!</v>
      </c>
      <c r="H112" s="12">
        <v>0</v>
      </c>
    </row>
    <row r="113" spans="1:8" ht="43.5" customHeight="1">
      <c r="A113" s="25"/>
      <c r="B113" s="2" t="s">
        <v>45</v>
      </c>
      <c r="C113" s="10">
        <f>C114</f>
        <v>1196009.31</v>
      </c>
      <c r="D113" s="10">
        <f>D114</f>
        <v>0</v>
      </c>
      <c r="E113" s="10">
        <f>E114</f>
        <v>1010102.78</v>
      </c>
      <c r="F113" s="10">
        <f>F114</f>
        <v>2206112.09</v>
      </c>
      <c r="G113" s="10" t="e">
        <f>G114</f>
        <v>#REF!</v>
      </c>
      <c r="H113" s="10">
        <v>28981.49</v>
      </c>
    </row>
    <row r="114" spans="1:8" ht="43.5" customHeight="1">
      <c r="A114" s="25"/>
      <c r="B114" s="3" t="s">
        <v>7</v>
      </c>
      <c r="C114" s="12">
        <v>1196009.31</v>
      </c>
      <c r="D114" s="12">
        <v>0</v>
      </c>
      <c r="E114" s="12">
        <v>1010102.78</v>
      </c>
      <c r="F114" s="12">
        <f>C114+D114+E114</f>
        <v>2206112.09</v>
      </c>
      <c r="G114" s="12" t="e">
        <f>#REF!-F114</f>
        <v>#REF!</v>
      </c>
      <c r="H114" s="12">
        <v>28981.49</v>
      </c>
    </row>
    <row r="115" spans="1:8" ht="43.5" customHeight="1">
      <c r="A115" s="25"/>
      <c r="B115" s="2" t="s">
        <v>37</v>
      </c>
      <c r="C115" s="10">
        <f>C116</f>
        <v>256056.69</v>
      </c>
      <c r="D115" s="10">
        <f>D116</f>
        <v>421725.36</v>
      </c>
      <c r="E115" s="10">
        <f>E116</f>
        <v>456000.19</v>
      </c>
      <c r="F115" s="10">
        <f>F116</f>
        <v>1133782.24</v>
      </c>
      <c r="G115" s="10" t="e">
        <f>G116</f>
        <v>#REF!</v>
      </c>
      <c r="H115" s="10">
        <v>0</v>
      </c>
    </row>
    <row r="116" spans="1:8" ht="43.5" customHeight="1">
      <c r="A116" s="25"/>
      <c r="B116" s="3" t="s">
        <v>7</v>
      </c>
      <c r="C116" s="12">
        <v>256056.69</v>
      </c>
      <c r="D116" s="12">
        <v>421725.36</v>
      </c>
      <c r="E116" s="12">
        <v>456000.19</v>
      </c>
      <c r="F116" s="12">
        <f>C116+D116+E116</f>
        <v>1133782.24</v>
      </c>
      <c r="G116" s="12" t="e">
        <f>#REF!-F116</f>
        <v>#REF!</v>
      </c>
      <c r="H116" s="12">
        <v>0</v>
      </c>
    </row>
    <row r="117" spans="1:8" ht="43.5" customHeight="1">
      <c r="A117" s="25"/>
      <c r="B117" s="2" t="s">
        <v>2</v>
      </c>
      <c r="C117" s="10">
        <f>C118+C119+C120+C121</f>
        <v>130628.65</v>
      </c>
      <c r="D117" s="10">
        <f>D118+D119+D120+D121</f>
        <v>750289.72</v>
      </c>
      <c r="E117" s="10">
        <f>E118+E119+E120+E121</f>
        <v>134345.2</v>
      </c>
      <c r="F117" s="10">
        <f>F118+F119+F120+F121</f>
        <v>1015263.57</v>
      </c>
      <c r="G117" s="10" t="e">
        <f>G118+G119+G120+G121</f>
        <v>#REF!</v>
      </c>
      <c r="H117" s="10">
        <v>92397.64</v>
      </c>
    </row>
    <row r="118" spans="1:8" ht="33" customHeight="1">
      <c r="A118" s="25"/>
      <c r="B118" s="4" t="s">
        <v>46</v>
      </c>
      <c r="C118" s="12">
        <v>0</v>
      </c>
      <c r="D118" s="12">
        <v>0</v>
      </c>
      <c r="E118" s="12">
        <v>0</v>
      </c>
      <c r="F118" s="12">
        <f>C118+D118+E118</f>
        <v>0</v>
      </c>
      <c r="G118" s="12" t="e">
        <f>#REF!-F118</f>
        <v>#REF!</v>
      </c>
      <c r="H118" s="12">
        <v>0</v>
      </c>
    </row>
    <row r="119" spans="1:8" ht="33" customHeight="1">
      <c r="A119" s="25"/>
      <c r="B119" s="4" t="s">
        <v>9</v>
      </c>
      <c r="C119" s="12">
        <v>130628.65</v>
      </c>
      <c r="D119" s="12">
        <v>83241.12</v>
      </c>
      <c r="E119" s="12">
        <v>134345.2</v>
      </c>
      <c r="F119" s="12">
        <f>C119+D119+E119</f>
        <v>348214.97</v>
      </c>
      <c r="G119" s="12" t="e">
        <f>#REF!-F119</f>
        <v>#REF!</v>
      </c>
      <c r="H119" s="12">
        <v>92397.64</v>
      </c>
    </row>
    <row r="120" spans="1:8" ht="33" customHeight="1">
      <c r="A120" s="25"/>
      <c r="B120" s="3" t="s">
        <v>57</v>
      </c>
      <c r="C120" s="12">
        <v>0</v>
      </c>
      <c r="D120" s="12">
        <v>667048.6</v>
      </c>
      <c r="E120" s="12">
        <v>0</v>
      </c>
      <c r="F120" s="12">
        <f>C120+D120+E120</f>
        <v>667048.6</v>
      </c>
      <c r="G120" s="12" t="e">
        <f>#REF!-F120</f>
        <v>#REF!</v>
      </c>
      <c r="H120" s="12">
        <v>0</v>
      </c>
    </row>
    <row r="121" spans="1:8" ht="51" customHeight="1">
      <c r="A121" s="25"/>
      <c r="B121" s="3" t="s">
        <v>58</v>
      </c>
      <c r="C121" s="12">
        <v>0</v>
      </c>
      <c r="D121" s="12">
        <v>0</v>
      </c>
      <c r="E121" s="12">
        <v>0</v>
      </c>
      <c r="F121" s="12">
        <f>C121+D121+E121</f>
        <v>0</v>
      </c>
      <c r="G121" s="12" t="e">
        <f>#REF!-F121</f>
        <v>#REF!</v>
      </c>
      <c r="H121" s="12">
        <v>0</v>
      </c>
    </row>
    <row r="122" spans="1:8" ht="43.5" customHeight="1">
      <c r="A122" s="25"/>
      <c r="B122" s="2" t="s">
        <v>55</v>
      </c>
      <c r="C122" s="10">
        <f>C123</f>
        <v>0</v>
      </c>
      <c r="D122" s="10">
        <f>D123</f>
        <v>0</v>
      </c>
      <c r="E122" s="10">
        <f>E123</f>
        <v>0</v>
      </c>
      <c r="F122" s="10">
        <f>F123</f>
        <v>0</v>
      </c>
      <c r="G122" s="10" t="e">
        <f>G123</f>
        <v>#REF!</v>
      </c>
      <c r="H122" s="10">
        <v>0</v>
      </c>
    </row>
    <row r="123" spans="1:8" ht="33" customHeight="1">
      <c r="A123" s="25"/>
      <c r="B123" s="3" t="s">
        <v>54</v>
      </c>
      <c r="C123" s="12">
        <v>0</v>
      </c>
      <c r="D123" s="12">
        <v>0</v>
      </c>
      <c r="E123" s="12">
        <v>0</v>
      </c>
      <c r="F123" s="12">
        <f>C123+D123+E123</f>
        <v>0</v>
      </c>
      <c r="G123" s="12" t="e">
        <f>#REF!-F123</f>
        <v>#REF!</v>
      </c>
      <c r="H123" s="12">
        <v>0</v>
      </c>
    </row>
    <row r="124" spans="1:8" ht="43.5" customHeight="1">
      <c r="A124" s="25"/>
      <c r="B124" s="2" t="s">
        <v>28</v>
      </c>
      <c r="C124" s="10">
        <f>C125</f>
        <v>9314.7</v>
      </c>
      <c r="D124" s="10">
        <f>D125</f>
        <v>0</v>
      </c>
      <c r="E124" s="10">
        <f>E125</f>
        <v>66533.6</v>
      </c>
      <c r="F124" s="10">
        <f>F125</f>
        <v>75848.3</v>
      </c>
      <c r="G124" s="10" t="e">
        <f>G125</f>
        <v>#REF!</v>
      </c>
      <c r="H124" s="10">
        <v>71856.29</v>
      </c>
    </row>
    <row r="125" spans="1:8" ht="33" customHeight="1">
      <c r="A125" s="25"/>
      <c r="B125" s="3" t="s">
        <v>54</v>
      </c>
      <c r="C125" s="12">
        <v>9314.7</v>
      </c>
      <c r="D125" s="12">
        <v>0</v>
      </c>
      <c r="E125" s="12">
        <v>66533.6</v>
      </c>
      <c r="F125" s="12">
        <f>C125+D125+E125</f>
        <v>75848.3</v>
      </c>
      <c r="G125" s="12" t="e">
        <f>#REF!-F125</f>
        <v>#REF!</v>
      </c>
      <c r="H125" s="12">
        <v>71856.29</v>
      </c>
    </row>
    <row r="126" spans="1:8" ht="43.5" customHeight="1">
      <c r="A126" s="25"/>
      <c r="B126" s="2" t="s">
        <v>18</v>
      </c>
      <c r="C126" s="10">
        <f>C127</f>
        <v>0</v>
      </c>
      <c r="D126" s="10">
        <f>D127</f>
        <v>212279.11</v>
      </c>
      <c r="E126" s="10">
        <f>E127</f>
        <v>0</v>
      </c>
      <c r="F126" s="10">
        <f>F127</f>
        <v>212279.11</v>
      </c>
      <c r="G126" s="10" t="e">
        <f>G127</f>
        <v>#REF!</v>
      </c>
      <c r="H126" s="10">
        <v>126356.61</v>
      </c>
    </row>
    <row r="127" spans="1:8" ht="51" customHeight="1">
      <c r="A127" s="25"/>
      <c r="B127" s="3" t="s">
        <v>58</v>
      </c>
      <c r="C127" s="12">
        <v>0</v>
      </c>
      <c r="D127" s="12">
        <v>212279.11</v>
      </c>
      <c r="E127" s="12">
        <v>0</v>
      </c>
      <c r="F127" s="12">
        <f>C127+D127+E127</f>
        <v>212279.11</v>
      </c>
      <c r="G127" s="12" t="e">
        <f>#REF!-F127</f>
        <v>#REF!</v>
      </c>
      <c r="H127" s="12">
        <v>126356.61</v>
      </c>
    </row>
    <row r="128" spans="1:8" ht="43.5" customHeight="1">
      <c r="A128" s="25"/>
      <c r="B128" s="2" t="s">
        <v>39</v>
      </c>
      <c r="C128" s="10">
        <f>C129</f>
        <v>0</v>
      </c>
      <c r="D128" s="10">
        <f>D129</f>
        <v>74108.66</v>
      </c>
      <c r="E128" s="10">
        <f>E129</f>
        <v>0</v>
      </c>
      <c r="F128" s="10">
        <f>F129</f>
        <v>74108.66</v>
      </c>
      <c r="G128" s="10" t="e">
        <f>G129</f>
        <v>#REF!</v>
      </c>
      <c r="H128" s="10">
        <v>0</v>
      </c>
    </row>
    <row r="129" spans="1:8" ht="51" customHeight="1">
      <c r="A129" s="25"/>
      <c r="B129" s="3" t="s">
        <v>57</v>
      </c>
      <c r="C129" s="12">
        <v>0</v>
      </c>
      <c r="D129" s="12">
        <v>74108.66</v>
      </c>
      <c r="E129" s="12">
        <v>0</v>
      </c>
      <c r="F129" s="12">
        <f>C129+D129+E129</f>
        <v>74108.66</v>
      </c>
      <c r="G129" s="12" t="e">
        <f>#REF!-F129</f>
        <v>#REF!</v>
      </c>
      <c r="H129" s="12">
        <v>0</v>
      </c>
    </row>
    <row r="130" spans="1:8" ht="55.5" customHeight="1">
      <c r="A130" s="25"/>
      <c r="B130" s="2" t="s">
        <v>59</v>
      </c>
      <c r="C130" s="10">
        <f>C131+C132</f>
        <v>1065367.7</v>
      </c>
      <c r="D130" s="10">
        <f>D131+D132</f>
        <v>20934.31</v>
      </c>
      <c r="E130" s="10">
        <f>E131+E132</f>
        <v>360090.26999999996</v>
      </c>
      <c r="F130" s="10">
        <f>F131+F132</f>
        <v>1446392.28</v>
      </c>
      <c r="G130" s="10" t="e">
        <f>G131+G132</f>
        <v>#REF!</v>
      </c>
      <c r="H130" s="10">
        <v>3906342</v>
      </c>
    </row>
    <row r="131" spans="1:8" ht="51" customHeight="1">
      <c r="A131" s="25"/>
      <c r="B131" s="3" t="s">
        <v>7</v>
      </c>
      <c r="C131" s="12">
        <v>0</v>
      </c>
      <c r="D131" s="12">
        <v>20934.31</v>
      </c>
      <c r="E131" s="12">
        <v>4968.05</v>
      </c>
      <c r="F131" s="12">
        <f>C131+D131+E131</f>
        <v>25902.36</v>
      </c>
      <c r="G131" s="12" t="e">
        <f>#REF!-F131</f>
        <v>#REF!</v>
      </c>
      <c r="H131" s="12">
        <v>0</v>
      </c>
    </row>
    <row r="132" spans="1:8" ht="51" customHeight="1">
      <c r="A132" s="25"/>
      <c r="B132" s="3" t="s">
        <v>73</v>
      </c>
      <c r="C132" s="12">
        <v>1065367.7</v>
      </c>
      <c r="D132" s="12">
        <v>0</v>
      </c>
      <c r="E132" s="12">
        <v>355122.22</v>
      </c>
      <c r="F132" s="12">
        <f>C132+D132+E132</f>
        <v>1420489.92</v>
      </c>
      <c r="G132" s="12" t="e">
        <f>#REF!-F132</f>
        <v>#REF!</v>
      </c>
      <c r="H132" s="12">
        <v>3906342</v>
      </c>
    </row>
    <row r="133" spans="1:8" ht="55.5" customHeight="1">
      <c r="A133" s="25"/>
      <c r="B133" s="2" t="s">
        <v>48</v>
      </c>
      <c r="C133" s="10">
        <f>C134</f>
        <v>0</v>
      </c>
      <c r="D133" s="10">
        <f>D134</f>
        <v>0</v>
      </c>
      <c r="E133" s="10">
        <f>E134</f>
        <v>35969.35</v>
      </c>
      <c r="F133" s="10">
        <f>F134</f>
        <v>35969.35</v>
      </c>
      <c r="G133" s="10" t="e">
        <f>G134</f>
        <v>#REF!</v>
      </c>
      <c r="H133" s="10">
        <v>3996.59</v>
      </c>
    </row>
    <row r="134" spans="1:8" ht="51" customHeight="1">
      <c r="A134" s="25"/>
      <c r="B134" s="3" t="s">
        <v>5</v>
      </c>
      <c r="C134" s="17">
        <v>0</v>
      </c>
      <c r="D134" s="12">
        <v>0</v>
      </c>
      <c r="E134" s="12">
        <v>35969.35</v>
      </c>
      <c r="F134" s="12">
        <f>C134+D134+E134</f>
        <v>35969.35</v>
      </c>
      <c r="G134" s="12" t="e">
        <f>#REF!-F134</f>
        <v>#REF!</v>
      </c>
      <c r="H134" s="12">
        <v>3996.59</v>
      </c>
    </row>
    <row r="135" spans="1:8" ht="55.5" customHeight="1">
      <c r="A135" s="25"/>
      <c r="B135" s="2" t="s">
        <v>72</v>
      </c>
      <c r="C135" s="10">
        <f>C136</f>
        <v>1062497.82</v>
      </c>
      <c r="D135" s="10">
        <f>D136</f>
        <v>3895825.34</v>
      </c>
      <c r="E135" s="10">
        <f>E136</f>
        <v>3541659.4</v>
      </c>
      <c r="F135" s="10">
        <f>F136</f>
        <v>8499982.56</v>
      </c>
      <c r="G135" s="10" t="e">
        <f>G136</f>
        <v>#REF!</v>
      </c>
      <c r="H135" s="10">
        <v>2479161.58</v>
      </c>
    </row>
    <row r="136" spans="1:8" ht="51" customHeight="1">
      <c r="A136" s="25"/>
      <c r="B136" s="3" t="s">
        <v>73</v>
      </c>
      <c r="C136" s="17">
        <v>1062497.82</v>
      </c>
      <c r="D136" s="12">
        <v>3895825.34</v>
      </c>
      <c r="E136" s="12">
        <v>3541659.4</v>
      </c>
      <c r="F136" s="12">
        <f>C136+D136+E136</f>
        <v>8499982.56</v>
      </c>
      <c r="G136" s="12" t="e">
        <f>#REF!-F136</f>
        <v>#REF!</v>
      </c>
      <c r="H136" s="12">
        <v>2479161.58</v>
      </c>
    </row>
    <row r="137" spans="1:8" ht="54.75" customHeight="1">
      <c r="A137" s="26"/>
      <c r="B137" s="2" t="s">
        <v>8</v>
      </c>
      <c r="C137" s="10">
        <f>C117+C115+C113+C110+C108+C106+C101+C98+C91+C83+C77+C124+C122+C126+C128+C130+C133+C135</f>
        <v>10382911</v>
      </c>
      <c r="D137" s="10">
        <f>D117+D115+D113+D110+D108+D106+D101+D98+D91+D83+D77+D124+D122+D126+D128+D130+D133+D135</f>
        <v>10680729.23</v>
      </c>
      <c r="E137" s="10">
        <f>E117+E115+E113+E110+E108+E106+E101+E98+E91+E83+E77+E124+E122+E126+E128+E130+E133+E135</f>
        <v>14705587.619999997</v>
      </c>
      <c r="F137" s="10">
        <f>F117+F115+F113+F110+F108+F106+F101+F98+F91+F83+F77+F124+F122+F126+F128+F130+F133+F135</f>
        <v>35769227.85</v>
      </c>
      <c r="G137" s="10" t="e">
        <f>G117+G115+G113+G110+G108+G106+G101+G98+G91+G83+G77+G124+G122+G126+G128+G130+G133+G135</f>
        <v>#REF!</v>
      </c>
      <c r="H137" s="10">
        <v>9396583.39</v>
      </c>
    </row>
    <row r="138" spans="1:8" ht="28.5" customHeight="1">
      <c r="A138" s="27" t="s">
        <v>16</v>
      </c>
      <c r="B138" s="3" t="s">
        <v>25</v>
      </c>
      <c r="C138" s="12">
        <v>10991.01</v>
      </c>
      <c r="D138" s="12">
        <v>0</v>
      </c>
      <c r="E138" s="12">
        <v>23028.98</v>
      </c>
      <c r="F138" s="12">
        <f>C138+D138+E138</f>
        <v>34019.99</v>
      </c>
      <c r="G138" s="12" t="e">
        <f>#REF!-F138</f>
        <v>#REF!</v>
      </c>
      <c r="H138" s="12">
        <v>0</v>
      </c>
    </row>
    <row r="139" spans="1:8" ht="28.5" customHeight="1">
      <c r="A139" s="28"/>
      <c r="B139" s="3" t="s">
        <v>4</v>
      </c>
      <c r="C139" s="12">
        <v>324.74</v>
      </c>
      <c r="D139" s="12">
        <v>20185.3</v>
      </c>
      <c r="E139" s="12">
        <v>79866.92</v>
      </c>
      <c r="F139" s="12">
        <f>C139+D139+E139</f>
        <v>100376.95999999999</v>
      </c>
      <c r="G139" s="12" t="e">
        <f>#REF!-F139</f>
        <v>#REF!</v>
      </c>
      <c r="H139" s="12">
        <v>12452.27</v>
      </c>
    </row>
    <row r="140" spans="1:8" ht="28.5" customHeight="1">
      <c r="A140" s="28"/>
      <c r="B140" s="3" t="s">
        <v>47</v>
      </c>
      <c r="C140" s="12">
        <v>23004.45</v>
      </c>
      <c r="D140" s="12">
        <v>0</v>
      </c>
      <c r="E140" s="12">
        <v>333495.31</v>
      </c>
      <c r="F140" s="12">
        <f>C140+D140+E140</f>
        <v>356499.76</v>
      </c>
      <c r="G140" s="12" t="e">
        <f>#REF!-F140</f>
        <v>#REF!</v>
      </c>
      <c r="H140" s="12">
        <v>0</v>
      </c>
    </row>
    <row r="141" spans="1:8" ht="43.5" customHeight="1">
      <c r="A141" s="29"/>
      <c r="B141" s="2" t="s">
        <v>8</v>
      </c>
      <c r="C141" s="10">
        <f>C140+C139+C138</f>
        <v>34320.200000000004</v>
      </c>
      <c r="D141" s="10">
        <f>D140+D139+D138</f>
        <v>20185.3</v>
      </c>
      <c r="E141" s="10">
        <f>E140+E139+E138</f>
        <v>436391.20999999996</v>
      </c>
      <c r="F141" s="10">
        <f>F140+F139+F138</f>
        <v>490896.70999999996</v>
      </c>
      <c r="G141" s="10" t="e">
        <f>G140+G139+G138</f>
        <v>#REF!</v>
      </c>
      <c r="H141" s="10">
        <v>12452.27</v>
      </c>
    </row>
    <row r="142" spans="1:8" ht="28.5" customHeight="1">
      <c r="A142" s="23" t="s">
        <v>79</v>
      </c>
      <c r="B142" s="3" t="s">
        <v>25</v>
      </c>
      <c r="C142" s="12">
        <v>0</v>
      </c>
      <c r="D142" s="12">
        <v>863.81</v>
      </c>
      <c r="E142" s="12">
        <v>396.5</v>
      </c>
      <c r="F142" s="12">
        <f>C142+D142+E142</f>
        <v>1260.31</v>
      </c>
      <c r="G142" s="12" t="e">
        <f>#REF!-F142</f>
        <v>#REF!</v>
      </c>
      <c r="H142" s="12">
        <v>0</v>
      </c>
    </row>
    <row r="143" spans="1:8" ht="28.5" customHeight="1">
      <c r="A143" s="23"/>
      <c r="B143" s="3" t="s">
        <v>4</v>
      </c>
      <c r="C143" s="12">
        <v>5255.04</v>
      </c>
      <c r="D143" s="12">
        <v>0</v>
      </c>
      <c r="E143" s="12">
        <v>0</v>
      </c>
      <c r="F143" s="12">
        <f>C143+D143+E143</f>
        <v>5255.04</v>
      </c>
      <c r="G143" s="12" t="e">
        <f>#REF!-F143</f>
        <v>#REF!</v>
      </c>
      <c r="H143" s="12">
        <v>6188</v>
      </c>
    </row>
    <row r="144" spans="1:8" ht="28.5" customHeight="1">
      <c r="A144" s="23"/>
      <c r="B144" s="3" t="s">
        <v>47</v>
      </c>
      <c r="C144" s="12">
        <v>0</v>
      </c>
      <c r="D144" s="12">
        <v>0</v>
      </c>
      <c r="E144" s="12">
        <v>0</v>
      </c>
      <c r="F144" s="12">
        <f>C144+D144+E144</f>
        <v>0</v>
      </c>
      <c r="G144" s="12" t="e">
        <f>#REF!-F144</f>
        <v>#REF!</v>
      </c>
      <c r="H144" s="12">
        <v>0</v>
      </c>
    </row>
    <row r="145" spans="1:8" ht="52.5" customHeight="1">
      <c r="A145" s="23"/>
      <c r="B145" s="2" t="s">
        <v>8</v>
      </c>
      <c r="C145" s="10">
        <f>C144+C143+C142</f>
        <v>5255.04</v>
      </c>
      <c r="D145" s="10">
        <f>D144+D143+D142</f>
        <v>863.81</v>
      </c>
      <c r="E145" s="10">
        <f>E144+E143+E142</f>
        <v>396.5</v>
      </c>
      <c r="F145" s="10">
        <f>F144+F143+F142</f>
        <v>6515.35</v>
      </c>
      <c r="G145" s="10" t="e">
        <f>G144+G143+G142</f>
        <v>#REF!</v>
      </c>
      <c r="H145" s="10">
        <v>6188</v>
      </c>
    </row>
    <row r="146" spans="1:8" ht="35.25" customHeight="1">
      <c r="A146" s="30" t="s">
        <v>80</v>
      </c>
      <c r="B146" s="2" t="s">
        <v>81</v>
      </c>
      <c r="C146" s="11">
        <f>C147+C148+C149</f>
        <v>436000</v>
      </c>
      <c r="D146" s="11">
        <f>D147+D148+D149</f>
        <v>0</v>
      </c>
      <c r="E146" s="11">
        <f>E147+E148+E149</f>
        <v>1226795</v>
      </c>
      <c r="F146" s="11">
        <f>F147+F148+F149</f>
        <v>1662795</v>
      </c>
      <c r="G146" s="11" t="e">
        <f>G147+G148+G149</f>
        <v>#REF!</v>
      </c>
      <c r="H146" s="11">
        <v>0</v>
      </c>
    </row>
    <row r="147" spans="1:8" ht="28.5" customHeight="1">
      <c r="A147" s="31"/>
      <c r="B147" s="3" t="s">
        <v>82</v>
      </c>
      <c r="C147" s="12">
        <v>283945</v>
      </c>
      <c r="D147" s="12">
        <v>0</v>
      </c>
      <c r="E147" s="12">
        <v>662175</v>
      </c>
      <c r="F147" s="12">
        <f>C147+D147+E147</f>
        <v>946120</v>
      </c>
      <c r="G147" s="12" t="e">
        <f>#REF!-F147</f>
        <v>#REF!</v>
      </c>
      <c r="H147" s="12">
        <v>0</v>
      </c>
    </row>
    <row r="148" spans="1:8" ht="34.5" customHeight="1">
      <c r="A148" s="31"/>
      <c r="B148" s="3" t="s">
        <v>83</v>
      </c>
      <c r="C148" s="12">
        <v>0</v>
      </c>
      <c r="D148" s="12">
        <v>0</v>
      </c>
      <c r="E148" s="12">
        <v>0</v>
      </c>
      <c r="F148" s="12">
        <f>C148+D148+E148</f>
        <v>0</v>
      </c>
      <c r="G148" s="12" t="e">
        <f>#REF!-F148</f>
        <v>#REF!</v>
      </c>
      <c r="H148" s="12">
        <v>0</v>
      </c>
    </row>
    <row r="149" spans="1:8" ht="34.5" customHeight="1">
      <c r="A149" s="31"/>
      <c r="B149" s="3" t="s">
        <v>84</v>
      </c>
      <c r="C149" s="12">
        <v>152055</v>
      </c>
      <c r="D149" s="12">
        <v>0</v>
      </c>
      <c r="E149" s="12">
        <v>564620</v>
      </c>
      <c r="F149" s="12">
        <f>C149+D149+E149</f>
        <v>716675</v>
      </c>
      <c r="G149" s="12" t="e">
        <f>#REF!-F149</f>
        <v>#REF!</v>
      </c>
      <c r="H149" s="12">
        <v>0</v>
      </c>
    </row>
    <row r="150" spans="1:8" ht="40.5" customHeight="1">
      <c r="A150" s="31"/>
      <c r="B150" s="2" t="s">
        <v>29</v>
      </c>
      <c r="C150" s="11">
        <f>C151+C152+C153</f>
        <v>0</v>
      </c>
      <c r="D150" s="11">
        <f>D151+D152+D153</f>
        <v>0</v>
      </c>
      <c r="E150" s="11">
        <f>E151+E152+E153</f>
        <v>0</v>
      </c>
      <c r="F150" s="11">
        <f>F151+F152+F153</f>
        <v>0</v>
      </c>
      <c r="G150" s="11" t="e">
        <f>G151+G152+G153</f>
        <v>#REF!</v>
      </c>
      <c r="H150" s="11">
        <v>0</v>
      </c>
    </row>
    <row r="151" spans="1:8" ht="28.5" customHeight="1">
      <c r="A151" s="31"/>
      <c r="B151" s="3" t="s">
        <v>82</v>
      </c>
      <c r="C151" s="12">
        <v>0</v>
      </c>
      <c r="D151" s="12">
        <v>0</v>
      </c>
      <c r="E151" s="12">
        <v>0</v>
      </c>
      <c r="F151" s="12">
        <f>C151+D151+E151</f>
        <v>0</v>
      </c>
      <c r="G151" s="12" t="e">
        <f>#REF!-F151</f>
        <v>#REF!</v>
      </c>
      <c r="H151" s="12">
        <v>0</v>
      </c>
    </row>
    <row r="152" spans="1:8" ht="39.75" customHeight="1">
      <c r="A152" s="31"/>
      <c r="B152" s="3" t="s">
        <v>83</v>
      </c>
      <c r="C152" s="12">
        <v>0</v>
      </c>
      <c r="D152" s="12">
        <v>0</v>
      </c>
      <c r="E152" s="12">
        <v>0</v>
      </c>
      <c r="F152" s="12">
        <f>C152+D152+E152</f>
        <v>0</v>
      </c>
      <c r="G152" s="12" t="e">
        <f>#REF!-F152</f>
        <v>#REF!</v>
      </c>
      <c r="H152" s="12">
        <v>0</v>
      </c>
    </row>
    <row r="153" spans="1:8" ht="28.5" customHeight="1">
      <c r="A153" s="31"/>
      <c r="B153" s="3" t="s">
        <v>84</v>
      </c>
      <c r="C153" s="12">
        <v>0</v>
      </c>
      <c r="D153" s="12">
        <v>0</v>
      </c>
      <c r="E153" s="12">
        <v>0</v>
      </c>
      <c r="F153" s="12">
        <f>C153+D153+E153</f>
        <v>0</v>
      </c>
      <c r="G153" s="12" t="e">
        <f>#REF!-F153</f>
        <v>#REF!</v>
      </c>
      <c r="H153" s="12">
        <v>0</v>
      </c>
    </row>
    <row r="154" spans="1:8" ht="33" customHeight="1">
      <c r="A154" s="31"/>
      <c r="B154" s="2" t="s">
        <v>41</v>
      </c>
      <c r="C154" s="11">
        <f>C155+C156+C157</f>
        <v>1349289.2</v>
      </c>
      <c r="D154" s="11">
        <f>D155+D156+D157</f>
        <v>0</v>
      </c>
      <c r="E154" s="11">
        <f>E155+E156+E157</f>
        <v>0</v>
      </c>
      <c r="F154" s="11">
        <f>F155+F156+F157</f>
        <v>1349289.2</v>
      </c>
      <c r="G154" s="11" t="e">
        <f>G155+G156+G157</f>
        <v>#REF!</v>
      </c>
      <c r="H154" s="11">
        <v>1157307.5</v>
      </c>
    </row>
    <row r="155" spans="1:8" ht="21" customHeight="1">
      <c r="A155" s="31"/>
      <c r="B155" s="3" t="s">
        <v>82</v>
      </c>
      <c r="C155" s="12">
        <v>1349289.2</v>
      </c>
      <c r="D155" s="12">
        <v>0</v>
      </c>
      <c r="E155" s="12">
        <v>0</v>
      </c>
      <c r="F155" s="12">
        <f>C155+D155+E155</f>
        <v>1349289.2</v>
      </c>
      <c r="G155" s="12" t="e">
        <f>#REF!-F155</f>
        <v>#REF!</v>
      </c>
      <c r="H155" s="12">
        <v>770957</v>
      </c>
    </row>
    <row r="156" spans="1:8" ht="33" customHeight="1">
      <c r="A156" s="31"/>
      <c r="B156" s="3" t="s">
        <v>83</v>
      </c>
      <c r="C156" s="12">
        <v>0</v>
      </c>
      <c r="D156" s="12">
        <v>0</v>
      </c>
      <c r="E156" s="12">
        <v>0</v>
      </c>
      <c r="F156" s="12">
        <f>C156+D156+E156</f>
        <v>0</v>
      </c>
      <c r="G156" s="12" t="e">
        <f>#REF!-F156</f>
        <v>#REF!</v>
      </c>
      <c r="H156" s="12">
        <v>0</v>
      </c>
    </row>
    <row r="157" spans="1:8" ht="33" customHeight="1">
      <c r="A157" s="31"/>
      <c r="B157" s="3" t="s">
        <v>84</v>
      </c>
      <c r="C157" s="12">
        <v>0</v>
      </c>
      <c r="D157" s="12">
        <v>0</v>
      </c>
      <c r="E157" s="12">
        <v>0</v>
      </c>
      <c r="F157" s="12">
        <f>C157+D157+E157</f>
        <v>0</v>
      </c>
      <c r="G157" s="12" t="e">
        <f>#REF!-F157</f>
        <v>#REF!</v>
      </c>
      <c r="H157" s="12">
        <v>386350.5</v>
      </c>
    </row>
    <row r="158" spans="1:8" ht="40.5" customHeight="1">
      <c r="A158" s="31"/>
      <c r="B158" s="2" t="s">
        <v>8</v>
      </c>
      <c r="C158" s="11">
        <f>C154+C150+C146</f>
        <v>1785289.2</v>
      </c>
      <c r="D158" s="11">
        <f>D154+D150+D146</f>
        <v>0</v>
      </c>
      <c r="E158" s="11">
        <f>E154+E150+E146</f>
        <v>1226795</v>
      </c>
      <c r="F158" s="11">
        <f>F154+F150+F146</f>
        <v>3012084.2</v>
      </c>
      <c r="G158" s="11" t="e">
        <f>G154+G150+G146</f>
        <v>#REF!</v>
      </c>
      <c r="H158" s="11">
        <v>1157307.5</v>
      </c>
    </row>
    <row r="159" spans="1:8" ht="28.5" customHeight="1">
      <c r="A159" s="32" t="s">
        <v>85</v>
      </c>
      <c r="B159" s="2" t="s">
        <v>22</v>
      </c>
      <c r="C159" s="11">
        <f>C160+C161+C162+C163</f>
        <v>0</v>
      </c>
      <c r="D159" s="11">
        <f>D160+D161+D162+D163</f>
        <v>439042.84</v>
      </c>
      <c r="E159" s="11">
        <f>E160+E161+E162+E163</f>
        <v>327779.16</v>
      </c>
      <c r="F159" s="11">
        <f>F160+F161+F162+F163</f>
        <v>766822</v>
      </c>
      <c r="G159" s="11" t="e">
        <f>G160+G161+G162+G163</f>
        <v>#REF!</v>
      </c>
      <c r="H159" s="11">
        <v>318377.72</v>
      </c>
    </row>
    <row r="160" spans="1:8" ht="28.5" customHeight="1">
      <c r="A160" s="23"/>
      <c r="B160" s="3" t="s">
        <v>86</v>
      </c>
      <c r="C160" s="12">
        <v>0</v>
      </c>
      <c r="D160" s="12">
        <v>439042.84</v>
      </c>
      <c r="E160" s="12">
        <v>298131.16</v>
      </c>
      <c r="F160" s="12">
        <f>C160+D160+E160</f>
        <v>737174</v>
      </c>
      <c r="G160" s="12" t="e">
        <f>#REF!-F160</f>
        <v>#REF!</v>
      </c>
      <c r="H160" s="12">
        <v>318377.72</v>
      </c>
    </row>
    <row r="161" spans="1:8" ht="33.75" customHeight="1">
      <c r="A161" s="23"/>
      <c r="B161" s="3" t="s">
        <v>87</v>
      </c>
      <c r="C161" s="12">
        <v>0</v>
      </c>
      <c r="D161" s="12">
        <v>0</v>
      </c>
      <c r="E161" s="12">
        <v>0</v>
      </c>
      <c r="F161" s="12">
        <f>C161+D161+E161</f>
        <v>0</v>
      </c>
      <c r="G161" s="12" t="e">
        <f>#REF!-F161</f>
        <v>#REF!</v>
      </c>
      <c r="H161" s="12">
        <v>0</v>
      </c>
    </row>
    <row r="162" spans="1:8" ht="28.5" customHeight="1">
      <c r="A162" s="23"/>
      <c r="B162" s="3" t="s">
        <v>88</v>
      </c>
      <c r="C162" s="12">
        <v>0</v>
      </c>
      <c r="D162" s="12">
        <v>0</v>
      </c>
      <c r="E162" s="12">
        <v>0</v>
      </c>
      <c r="F162" s="12">
        <f>C162+D162+E162</f>
        <v>0</v>
      </c>
      <c r="G162" s="12" t="e">
        <f>#REF!-F162</f>
        <v>#REF!</v>
      </c>
      <c r="H162" s="12">
        <v>0</v>
      </c>
    </row>
    <row r="163" spans="1:8" ht="48" customHeight="1">
      <c r="A163" s="23"/>
      <c r="B163" s="3" t="s">
        <v>89</v>
      </c>
      <c r="C163" s="12">
        <v>0</v>
      </c>
      <c r="D163" s="12">
        <v>0</v>
      </c>
      <c r="E163" s="12">
        <v>29648</v>
      </c>
      <c r="F163" s="12">
        <f>C163+D163+E163</f>
        <v>29648</v>
      </c>
      <c r="G163" s="12" t="e">
        <f>#REF!-F163</f>
        <v>#REF!</v>
      </c>
      <c r="H163" s="12">
        <v>0</v>
      </c>
    </row>
    <row r="164" spans="1:8" ht="37.5" customHeight="1">
      <c r="A164" s="23"/>
      <c r="B164" s="2" t="s">
        <v>90</v>
      </c>
      <c r="C164" s="11">
        <f>C165+C166+C167</f>
        <v>36703.31</v>
      </c>
      <c r="D164" s="11">
        <f>D165+D166+D167</f>
        <v>0</v>
      </c>
      <c r="E164" s="11">
        <f>E165+E166+E167</f>
        <v>0</v>
      </c>
      <c r="F164" s="11">
        <f>F165+F166+F167</f>
        <v>36703.31</v>
      </c>
      <c r="G164" s="11" t="e">
        <f>G165+G166+G167</f>
        <v>#REF!</v>
      </c>
      <c r="H164" s="11">
        <v>211553.44</v>
      </c>
    </row>
    <row r="165" spans="1:8" ht="28.5" customHeight="1">
      <c r="A165" s="23"/>
      <c r="B165" s="3" t="s">
        <v>86</v>
      </c>
      <c r="C165" s="17">
        <v>0</v>
      </c>
      <c r="D165" s="12">
        <v>0</v>
      </c>
      <c r="E165" s="12">
        <v>0</v>
      </c>
      <c r="F165" s="12">
        <f>C165+D165+E165</f>
        <v>0</v>
      </c>
      <c r="G165" s="12" t="e">
        <f>#REF!-F165</f>
        <v>#REF!</v>
      </c>
      <c r="H165" s="17">
        <v>195926.41</v>
      </c>
    </row>
    <row r="166" spans="1:8" ht="33.75" customHeight="1">
      <c r="A166" s="23"/>
      <c r="B166" s="3" t="s">
        <v>88</v>
      </c>
      <c r="C166" s="12">
        <v>0</v>
      </c>
      <c r="D166" s="12">
        <v>0</v>
      </c>
      <c r="E166" s="12">
        <v>0</v>
      </c>
      <c r="F166" s="12">
        <f>C166+D166+E166</f>
        <v>0</v>
      </c>
      <c r="G166" s="12" t="e">
        <f>#REF!-F166</f>
        <v>#REF!</v>
      </c>
      <c r="H166" s="12">
        <v>0</v>
      </c>
    </row>
    <row r="167" spans="1:8" ht="33.75" customHeight="1">
      <c r="A167" s="23"/>
      <c r="B167" s="3" t="s">
        <v>89</v>
      </c>
      <c r="C167" s="12">
        <v>36703.31</v>
      </c>
      <c r="D167" s="12">
        <v>0</v>
      </c>
      <c r="E167" s="12">
        <v>0</v>
      </c>
      <c r="F167" s="12">
        <f>C167+D167+E167</f>
        <v>36703.31</v>
      </c>
      <c r="G167" s="12" t="e">
        <f>#REF!-F167</f>
        <v>#REF!</v>
      </c>
      <c r="H167" s="12">
        <v>15627.03</v>
      </c>
    </row>
    <row r="168" spans="1:8" ht="34.5" customHeight="1">
      <c r="A168" s="23"/>
      <c r="B168" s="2" t="s">
        <v>48</v>
      </c>
      <c r="C168" s="11">
        <f>C169+C170</f>
        <v>954389.09</v>
      </c>
      <c r="D168" s="11">
        <f>D169+D170</f>
        <v>0</v>
      </c>
      <c r="E168" s="11">
        <f>E169+E170</f>
        <v>0</v>
      </c>
      <c r="F168" s="11">
        <f>F169+F170</f>
        <v>954389.09</v>
      </c>
      <c r="G168" s="11" t="e">
        <f>G169+G170</f>
        <v>#REF!</v>
      </c>
      <c r="H168" s="11">
        <v>299910.23</v>
      </c>
    </row>
    <row r="169" spans="1:8" ht="28.5" customHeight="1">
      <c r="A169" s="23"/>
      <c r="B169" s="3" t="s">
        <v>86</v>
      </c>
      <c r="C169" s="12">
        <v>877723.94</v>
      </c>
      <c r="D169" s="12">
        <v>0</v>
      </c>
      <c r="E169" s="12">
        <v>0</v>
      </c>
      <c r="F169" s="12">
        <f>C169+D169+E169</f>
        <v>877723.94</v>
      </c>
      <c r="G169" s="12" t="e">
        <f>#REF!-F169</f>
        <v>#REF!</v>
      </c>
      <c r="H169" s="12">
        <v>299910.23</v>
      </c>
    </row>
    <row r="170" spans="1:8" ht="45.75" customHeight="1">
      <c r="A170" s="23"/>
      <c r="B170" s="3" t="s">
        <v>89</v>
      </c>
      <c r="C170" s="12">
        <v>76665.15</v>
      </c>
      <c r="D170" s="12">
        <v>0</v>
      </c>
      <c r="E170" s="12">
        <v>0</v>
      </c>
      <c r="F170" s="12">
        <f>C170+D170+E170</f>
        <v>76665.15</v>
      </c>
      <c r="G170" s="12" t="e">
        <f>#REF!-F170</f>
        <v>#REF!</v>
      </c>
      <c r="H170" s="12">
        <v>0</v>
      </c>
    </row>
    <row r="171" spans="1:8" ht="35.25" customHeight="1">
      <c r="A171" s="23"/>
      <c r="B171" s="2" t="s">
        <v>91</v>
      </c>
      <c r="C171" s="11">
        <f>C172+C173+C174+C175+C176+C177</f>
        <v>4125197.43</v>
      </c>
      <c r="D171" s="11">
        <f>D172+D173+D174+D175+D176+D177</f>
        <v>92098.9</v>
      </c>
      <c r="E171" s="11">
        <f>E172+E173+E174+E175+E176+E177</f>
        <v>1124791.06</v>
      </c>
      <c r="F171" s="11">
        <f>F172+F173+F174+F175+F176+F177</f>
        <v>5342087.390000001</v>
      </c>
      <c r="G171" s="11" t="e">
        <f>G172+G173+G174+G175+G176+G177</f>
        <v>#REF!</v>
      </c>
      <c r="H171" s="11">
        <v>2681166.31</v>
      </c>
    </row>
    <row r="172" spans="1:8" ht="28.5" customHeight="1">
      <c r="A172" s="23"/>
      <c r="B172" s="3" t="s">
        <v>86</v>
      </c>
      <c r="C172" s="12">
        <v>4125197.43</v>
      </c>
      <c r="D172" s="12">
        <v>0</v>
      </c>
      <c r="E172" s="12">
        <v>1124791.06</v>
      </c>
      <c r="F172" s="12">
        <f aca="true" t="shared" si="5" ref="F172:F177">C172+D172+E172</f>
        <v>5249988.49</v>
      </c>
      <c r="G172" s="12" t="e">
        <f>#REF!-F172</f>
        <v>#REF!</v>
      </c>
      <c r="H172" s="12">
        <v>2578833.62</v>
      </c>
    </row>
    <row r="173" spans="1:8" ht="48.75" customHeight="1">
      <c r="A173" s="23"/>
      <c r="B173" s="3" t="s">
        <v>87</v>
      </c>
      <c r="C173" s="12">
        <v>0</v>
      </c>
      <c r="D173" s="12">
        <v>0</v>
      </c>
      <c r="E173" s="12">
        <v>0</v>
      </c>
      <c r="F173" s="12">
        <f t="shared" si="5"/>
        <v>0</v>
      </c>
      <c r="G173" s="12" t="e">
        <f>#REF!-F173</f>
        <v>#REF!</v>
      </c>
      <c r="H173" s="12">
        <v>0</v>
      </c>
    </row>
    <row r="174" spans="1:8" ht="34.5" customHeight="1">
      <c r="A174" s="23"/>
      <c r="B174" s="3" t="s">
        <v>92</v>
      </c>
      <c r="C174" s="12">
        <v>0</v>
      </c>
      <c r="D174" s="12">
        <v>0</v>
      </c>
      <c r="E174" s="12">
        <v>0</v>
      </c>
      <c r="F174" s="12">
        <f t="shared" si="5"/>
        <v>0</v>
      </c>
      <c r="G174" s="12" t="e">
        <f>#REF!-F174</f>
        <v>#REF!</v>
      </c>
      <c r="H174" s="12">
        <v>0</v>
      </c>
    </row>
    <row r="175" spans="1:8" ht="33.75" customHeight="1">
      <c r="A175" s="23"/>
      <c r="B175" s="3" t="s">
        <v>88</v>
      </c>
      <c r="C175" s="12">
        <v>0</v>
      </c>
      <c r="D175" s="12">
        <v>0</v>
      </c>
      <c r="E175" s="12">
        <v>0</v>
      </c>
      <c r="F175" s="12">
        <f t="shared" si="5"/>
        <v>0</v>
      </c>
      <c r="G175" s="12" t="e">
        <f>#REF!-F175</f>
        <v>#REF!</v>
      </c>
      <c r="H175" s="12">
        <v>0</v>
      </c>
    </row>
    <row r="176" spans="1:8" ht="28.5" customHeight="1">
      <c r="A176" s="23"/>
      <c r="B176" s="3" t="s">
        <v>93</v>
      </c>
      <c r="C176" s="12">
        <v>0</v>
      </c>
      <c r="D176" s="12">
        <v>0</v>
      </c>
      <c r="E176" s="12">
        <v>0</v>
      </c>
      <c r="F176" s="12">
        <f t="shared" si="5"/>
        <v>0</v>
      </c>
      <c r="G176" s="12" t="e">
        <f>#REF!-F176</f>
        <v>#REF!</v>
      </c>
      <c r="H176" s="12">
        <v>0</v>
      </c>
    </row>
    <row r="177" spans="1:8" ht="44.25" customHeight="1">
      <c r="A177" s="23"/>
      <c r="B177" s="3" t="s">
        <v>89</v>
      </c>
      <c r="C177" s="12">
        <v>0</v>
      </c>
      <c r="D177" s="12">
        <v>92098.9</v>
      </c>
      <c r="E177" s="12">
        <v>0</v>
      </c>
      <c r="F177" s="12">
        <f t="shared" si="5"/>
        <v>92098.9</v>
      </c>
      <c r="G177" s="12" t="e">
        <f>#REF!-F177</f>
        <v>#REF!</v>
      </c>
      <c r="H177" s="12">
        <v>102332.69</v>
      </c>
    </row>
    <row r="178" spans="1:8" ht="34.5" customHeight="1">
      <c r="A178" s="23"/>
      <c r="B178" s="2" t="s">
        <v>27</v>
      </c>
      <c r="C178" s="11">
        <f>C179+C180</f>
        <v>10682</v>
      </c>
      <c r="D178" s="11">
        <f>D179+D180</f>
        <v>0</v>
      </c>
      <c r="E178" s="11">
        <f>E179+E180</f>
        <v>45017</v>
      </c>
      <c r="F178" s="11">
        <f>F179+F180</f>
        <v>55699</v>
      </c>
      <c r="G178" s="11" t="e">
        <f>G179+G180</f>
        <v>#REF!</v>
      </c>
      <c r="H178" s="11">
        <v>21637.59</v>
      </c>
    </row>
    <row r="179" spans="1:8" ht="28.5" customHeight="1">
      <c r="A179" s="23"/>
      <c r="B179" s="3" t="s">
        <v>86</v>
      </c>
      <c r="C179" s="12">
        <v>0</v>
      </c>
      <c r="D179" s="12">
        <v>0</v>
      </c>
      <c r="E179" s="12">
        <v>45017</v>
      </c>
      <c r="F179" s="12">
        <f>C179+D179+E179</f>
        <v>45017</v>
      </c>
      <c r="G179" s="12" t="e">
        <f>#REF!-F179</f>
        <v>#REF!</v>
      </c>
      <c r="H179" s="12">
        <v>16590.89</v>
      </c>
    </row>
    <row r="180" spans="1:8" ht="45" customHeight="1">
      <c r="A180" s="23"/>
      <c r="B180" s="3" t="s">
        <v>89</v>
      </c>
      <c r="C180" s="12">
        <v>10682</v>
      </c>
      <c r="D180" s="12">
        <v>0</v>
      </c>
      <c r="E180" s="12">
        <v>0</v>
      </c>
      <c r="F180" s="12">
        <f>C180+D180+E180</f>
        <v>10682</v>
      </c>
      <c r="G180" s="12" t="e">
        <f>#REF!-F180</f>
        <v>#REF!</v>
      </c>
      <c r="H180" s="12">
        <v>5046.7</v>
      </c>
    </row>
    <row r="181" spans="1:8" ht="32.25" customHeight="1">
      <c r="A181" s="23"/>
      <c r="B181" s="2" t="s">
        <v>94</v>
      </c>
      <c r="C181" s="11">
        <f>C182+C183+C184+C185</f>
        <v>892510.99</v>
      </c>
      <c r="D181" s="11">
        <f>D182+D183+D184+D185</f>
        <v>0</v>
      </c>
      <c r="E181" s="11">
        <f>E182+E183+E184+E185</f>
        <v>0</v>
      </c>
      <c r="F181" s="11">
        <f>F182+F183+F184+F185</f>
        <v>892510.99</v>
      </c>
      <c r="G181" s="11" t="e">
        <f>G182+G183+G184+G185</f>
        <v>#REF!</v>
      </c>
      <c r="H181" s="11">
        <v>361883.03</v>
      </c>
    </row>
    <row r="182" spans="1:8" ht="28.5" customHeight="1">
      <c r="A182" s="23"/>
      <c r="B182" s="3" t="s">
        <v>86</v>
      </c>
      <c r="C182" s="12">
        <v>857042.39</v>
      </c>
      <c r="D182" s="12">
        <v>0</v>
      </c>
      <c r="E182" s="12">
        <v>0</v>
      </c>
      <c r="F182" s="12">
        <f>C182+D182+E182</f>
        <v>857042.39</v>
      </c>
      <c r="G182" s="12" t="e">
        <f>#REF!-F182</f>
        <v>#REF!</v>
      </c>
      <c r="H182" s="12">
        <v>361883.03</v>
      </c>
    </row>
    <row r="183" spans="1:8" ht="36.75" customHeight="1">
      <c r="A183" s="23"/>
      <c r="B183" s="3" t="s">
        <v>88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</row>
    <row r="184" spans="1:8" ht="28.5" customHeight="1">
      <c r="A184" s="23"/>
      <c r="B184" s="3" t="s">
        <v>93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2.25" customHeight="1">
      <c r="A185" s="23"/>
      <c r="B185" s="3" t="s">
        <v>89</v>
      </c>
      <c r="C185" s="12">
        <v>35468.6</v>
      </c>
      <c r="D185" s="12">
        <v>0</v>
      </c>
      <c r="E185" s="12">
        <v>0</v>
      </c>
      <c r="F185" s="12">
        <f>C185+D185+E185</f>
        <v>35468.6</v>
      </c>
      <c r="G185" s="12" t="e">
        <f>#REF!-F185</f>
        <v>#REF!</v>
      </c>
      <c r="H185" s="12">
        <v>0</v>
      </c>
    </row>
    <row r="186" spans="1:8" ht="33" customHeight="1">
      <c r="A186" s="23"/>
      <c r="B186" s="2" t="s">
        <v>23</v>
      </c>
      <c r="C186" s="11">
        <f>C187+C189+C188+C190+C191</f>
        <v>399214.68</v>
      </c>
      <c r="D186" s="11">
        <f>D187+D189+D188+D190+D191</f>
        <v>586984.62</v>
      </c>
      <c r="E186" s="11">
        <f>E187+E189+E188+E190+E191</f>
        <v>375708.38</v>
      </c>
      <c r="F186" s="11">
        <f>F187+F189+F188+F190+F191</f>
        <v>1361907.68</v>
      </c>
      <c r="G186" s="11" t="e">
        <f>G187+G189+G188+G190+G191</f>
        <v>#REF!</v>
      </c>
      <c r="H186" s="11">
        <v>163630.8</v>
      </c>
    </row>
    <row r="187" spans="1:8" ht="28.5" customHeight="1">
      <c r="A187" s="23"/>
      <c r="B187" s="3" t="s">
        <v>86</v>
      </c>
      <c r="C187" s="12">
        <v>399214.68</v>
      </c>
      <c r="D187" s="12">
        <v>578744.22</v>
      </c>
      <c r="E187" s="12">
        <v>362109.99</v>
      </c>
      <c r="F187" s="12">
        <f>C187+D187+E187</f>
        <v>1340068.89</v>
      </c>
      <c r="G187" s="11" t="e">
        <f>#REF!-F187</f>
        <v>#REF!</v>
      </c>
      <c r="H187" s="12">
        <v>163630.8</v>
      </c>
    </row>
    <row r="188" spans="1:8" ht="32.25" customHeight="1">
      <c r="A188" s="23"/>
      <c r="B188" s="3" t="s">
        <v>87</v>
      </c>
      <c r="C188" s="12">
        <v>0</v>
      </c>
      <c r="D188" s="12">
        <v>0</v>
      </c>
      <c r="E188" s="12">
        <v>0</v>
      </c>
      <c r="F188" s="12">
        <f>C188+D188+E188</f>
        <v>0</v>
      </c>
      <c r="G188" s="12" t="e">
        <f>#REF!-F188</f>
        <v>#REF!</v>
      </c>
      <c r="H188" s="12">
        <v>0</v>
      </c>
    </row>
    <row r="189" spans="1:8" ht="37.5" customHeight="1">
      <c r="A189" s="23"/>
      <c r="B189" s="3" t="s">
        <v>88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0</v>
      </c>
    </row>
    <row r="190" spans="1:8" ht="28.5" customHeight="1">
      <c r="A190" s="23"/>
      <c r="B190" s="3" t="s">
        <v>93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52.5" customHeight="1">
      <c r="A191" s="23"/>
      <c r="B191" s="3" t="s">
        <v>89</v>
      </c>
      <c r="C191" s="12">
        <v>0</v>
      </c>
      <c r="D191" s="12">
        <v>8240.4</v>
      </c>
      <c r="E191" s="12">
        <v>13598.39</v>
      </c>
      <c r="F191" s="12">
        <f>C191+D191+E191</f>
        <v>21838.79</v>
      </c>
      <c r="G191" s="12" t="e">
        <f>#REF!-F191</f>
        <v>#REF!</v>
      </c>
      <c r="H191" s="12">
        <v>0</v>
      </c>
    </row>
    <row r="192" spans="1:8" ht="32.25" customHeight="1">
      <c r="A192" s="23"/>
      <c r="B192" s="2" t="s">
        <v>24</v>
      </c>
      <c r="C192" s="11">
        <f>C193+C194+C195</f>
        <v>1204242.09</v>
      </c>
      <c r="D192" s="11">
        <f>D193+D194+D195</f>
        <v>0</v>
      </c>
      <c r="E192" s="11">
        <f>E193+E194+E195</f>
        <v>0</v>
      </c>
      <c r="F192" s="11">
        <f>F193+F194+F195</f>
        <v>1204242.09</v>
      </c>
      <c r="G192" s="11" t="e">
        <f>G193+G194+G195</f>
        <v>#REF!</v>
      </c>
      <c r="H192" s="11">
        <v>595146.5</v>
      </c>
    </row>
    <row r="193" spans="1:8" ht="28.5" customHeight="1">
      <c r="A193" s="23"/>
      <c r="B193" s="3" t="s">
        <v>86</v>
      </c>
      <c r="C193" s="12">
        <v>1204242.09</v>
      </c>
      <c r="D193" s="12">
        <v>0</v>
      </c>
      <c r="E193" s="12">
        <v>0</v>
      </c>
      <c r="F193" s="12">
        <f>C193+D193+E193</f>
        <v>1204242.09</v>
      </c>
      <c r="G193" s="12" t="e">
        <f>#REF!-F193</f>
        <v>#REF!</v>
      </c>
      <c r="H193" s="12">
        <v>595146.5</v>
      </c>
    </row>
    <row r="194" spans="1:8" ht="49.5" customHeight="1">
      <c r="A194" s="23"/>
      <c r="B194" s="3" t="s">
        <v>89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49.5" customHeight="1">
      <c r="A195" s="23"/>
      <c r="B195" s="3" t="s">
        <v>87</v>
      </c>
      <c r="C195" s="12">
        <v>0</v>
      </c>
      <c r="D195" s="12">
        <v>0</v>
      </c>
      <c r="E195" s="12">
        <v>0</v>
      </c>
      <c r="F195" s="12">
        <f>C195+D195+E195</f>
        <v>0</v>
      </c>
      <c r="G195" s="12" t="e">
        <f>#REF!-F195</f>
        <v>#REF!</v>
      </c>
      <c r="H195" s="12">
        <v>0</v>
      </c>
    </row>
    <row r="196" spans="1:8" ht="31.5" customHeight="1">
      <c r="A196" s="23"/>
      <c r="B196" s="2" t="s">
        <v>29</v>
      </c>
      <c r="C196" s="11">
        <f>C197+C198+C199+C200</f>
        <v>0</v>
      </c>
      <c r="D196" s="11">
        <f>D197+D198+D199+D200</f>
        <v>0</v>
      </c>
      <c r="E196" s="11">
        <f>E197+E198+E199+E200</f>
        <v>0</v>
      </c>
      <c r="F196" s="11">
        <f>F197+F198+F199+F200</f>
        <v>0</v>
      </c>
      <c r="G196" s="11" t="e">
        <f>G197+G198+G199+G200</f>
        <v>#REF!</v>
      </c>
      <c r="H196" s="11">
        <v>10900</v>
      </c>
    </row>
    <row r="197" spans="1:8" ht="28.5" customHeight="1">
      <c r="A197" s="23"/>
      <c r="B197" s="3" t="s">
        <v>95</v>
      </c>
      <c r="C197" s="12">
        <v>0</v>
      </c>
      <c r="D197" s="12">
        <v>0</v>
      </c>
      <c r="E197" s="12">
        <v>0</v>
      </c>
      <c r="F197" s="12">
        <f>C197+D197+E197</f>
        <v>0</v>
      </c>
      <c r="G197" s="12" t="e">
        <f>#REF!-F197</f>
        <v>#REF!</v>
      </c>
      <c r="H197" s="12">
        <v>0</v>
      </c>
    </row>
    <row r="198" spans="1:8" ht="46.5" customHeight="1">
      <c r="A198" s="23"/>
      <c r="B198" s="3" t="s">
        <v>96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32.25" customHeight="1">
      <c r="A199" s="23"/>
      <c r="B199" s="3" t="s">
        <v>92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10900</v>
      </c>
    </row>
    <row r="200" spans="1:8" ht="32.25" customHeight="1">
      <c r="A200" s="23"/>
      <c r="B200" s="3" t="s">
        <v>97</v>
      </c>
      <c r="C200" s="12">
        <v>0</v>
      </c>
      <c r="D200" s="12">
        <v>0</v>
      </c>
      <c r="E200" s="12">
        <v>0</v>
      </c>
      <c r="F200" s="12">
        <f>C200+D200+E200</f>
        <v>0</v>
      </c>
      <c r="G200" s="12" t="e">
        <f>#REF!-F200</f>
        <v>#REF!</v>
      </c>
      <c r="H200" s="12">
        <v>0</v>
      </c>
    </row>
    <row r="201" spans="1:8" ht="33.75" customHeight="1">
      <c r="A201" s="23"/>
      <c r="B201" s="2" t="s">
        <v>41</v>
      </c>
      <c r="C201" s="11">
        <f>C203+C204+C205+C202</f>
        <v>55618</v>
      </c>
      <c r="D201" s="11">
        <f>D203+D204+D205+D202</f>
        <v>23326</v>
      </c>
      <c r="E201" s="11">
        <f>E203+E204+E205+E202</f>
        <v>0</v>
      </c>
      <c r="F201" s="11">
        <f>F203+F204+F205+F202</f>
        <v>78944</v>
      </c>
      <c r="G201" s="11" t="e">
        <f>G203+G204+G205+G202</f>
        <v>#REF!</v>
      </c>
      <c r="H201" s="11">
        <v>0</v>
      </c>
    </row>
    <row r="202" spans="1:8" ht="35.25" customHeight="1">
      <c r="A202" s="23"/>
      <c r="B202" s="3" t="s">
        <v>95</v>
      </c>
      <c r="C202" s="12">
        <v>0</v>
      </c>
      <c r="D202" s="12">
        <v>0</v>
      </c>
      <c r="E202" s="12">
        <v>0</v>
      </c>
      <c r="F202" s="12">
        <f>C202+D202+E202</f>
        <v>0</v>
      </c>
      <c r="G202" s="12" t="e">
        <f>#REF!-F202</f>
        <v>#REF!</v>
      </c>
      <c r="H202" s="12">
        <v>0</v>
      </c>
    </row>
    <row r="203" spans="1:8" ht="53.25" customHeight="1">
      <c r="A203" s="23"/>
      <c r="B203" s="3" t="s">
        <v>96</v>
      </c>
      <c r="C203" s="12">
        <v>55618</v>
      </c>
      <c r="D203" s="12">
        <v>0</v>
      </c>
      <c r="E203" s="12">
        <v>0</v>
      </c>
      <c r="F203" s="12">
        <f>C203+D203+E203</f>
        <v>55618</v>
      </c>
      <c r="G203" s="12" t="e">
        <f>#REF!-F203</f>
        <v>#REF!</v>
      </c>
      <c r="H203" s="12">
        <v>0</v>
      </c>
    </row>
    <row r="204" spans="1:8" ht="33" customHeight="1">
      <c r="A204" s="23"/>
      <c r="B204" s="3" t="s">
        <v>92</v>
      </c>
      <c r="C204" s="12">
        <v>0</v>
      </c>
      <c r="D204" s="12">
        <v>0</v>
      </c>
      <c r="E204" s="12">
        <v>0</v>
      </c>
      <c r="F204" s="12">
        <f>C204+D204+E204</f>
        <v>0</v>
      </c>
      <c r="G204" s="12" t="e">
        <f>#REF!-F204</f>
        <v>#REF!</v>
      </c>
      <c r="H204" s="12">
        <v>0</v>
      </c>
    </row>
    <row r="205" spans="1:8" ht="45" customHeight="1">
      <c r="A205" s="23"/>
      <c r="B205" s="3" t="s">
        <v>97</v>
      </c>
      <c r="C205" s="12">
        <v>0</v>
      </c>
      <c r="D205" s="12">
        <v>23326</v>
      </c>
      <c r="E205" s="12">
        <v>0</v>
      </c>
      <c r="F205" s="12">
        <f>C205+D205+E205</f>
        <v>23326</v>
      </c>
      <c r="G205" s="12" t="e">
        <f>#REF!-F205</f>
        <v>#REF!</v>
      </c>
      <c r="H205" s="12">
        <v>0</v>
      </c>
    </row>
    <row r="206" spans="1:8" ht="28.5" customHeight="1">
      <c r="A206" s="23"/>
      <c r="B206" s="2" t="s">
        <v>49</v>
      </c>
      <c r="C206" s="11">
        <f>C207</f>
        <v>0</v>
      </c>
      <c r="D206" s="11">
        <f>D207</f>
        <v>15501.93</v>
      </c>
      <c r="E206" s="11">
        <f>E207</f>
        <v>0</v>
      </c>
      <c r="F206" s="11">
        <f>F207</f>
        <v>15501.93</v>
      </c>
      <c r="G206" s="11" t="e">
        <f>G207</f>
        <v>#REF!</v>
      </c>
      <c r="H206" s="11">
        <v>23725.86</v>
      </c>
    </row>
    <row r="207" spans="1:8" ht="28.5" customHeight="1">
      <c r="A207" s="23"/>
      <c r="B207" s="3" t="s">
        <v>86</v>
      </c>
      <c r="C207" s="12">
        <v>0</v>
      </c>
      <c r="D207" s="12">
        <v>15501.93</v>
      </c>
      <c r="E207" s="12">
        <v>0</v>
      </c>
      <c r="F207" s="12">
        <f>C207+D207+E207</f>
        <v>15501.93</v>
      </c>
      <c r="G207" s="12" t="e">
        <f>#REF!-F207</f>
        <v>#REF!</v>
      </c>
      <c r="H207" s="12">
        <v>23725.86</v>
      </c>
    </row>
    <row r="208" spans="1:8" ht="28.5" customHeight="1">
      <c r="A208" s="23"/>
      <c r="B208" s="2" t="s">
        <v>34</v>
      </c>
      <c r="C208" s="10">
        <f>C209</f>
        <v>16468.17</v>
      </c>
      <c r="D208" s="10">
        <f>D209</f>
        <v>22133.54</v>
      </c>
      <c r="E208" s="10">
        <f>E209</f>
        <v>166863.56</v>
      </c>
      <c r="F208" s="10">
        <f>F209</f>
        <v>205465.27</v>
      </c>
      <c r="G208" s="10" t="e">
        <f>G209</f>
        <v>#REF!</v>
      </c>
      <c r="H208" s="10">
        <v>37452.4</v>
      </c>
    </row>
    <row r="209" spans="1:8" ht="28.5" customHeight="1">
      <c r="A209" s="23"/>
      <c r="B209" s="3" t="s">
        <v>86</v>
      </c>
      <c r="C209" s="12">
        <v>16468.17</v>
      </c>
      <c r="D209" s="12">
        <v>22133.54</v>
      </c>
      <c r="E209" s="12">
        <v>166863.56</v>
      </c>
      <c r="F209" s="12">
        <f>C209+D209+E209</f>
        <v>205465.27</v>
      </c>
      <c r="G209" s="12" t="e">
        <f>#REF!-F209</f>
        <v>#REF!</v>
      </c>
      <c r="H209" s="12">
        <v>37452.4</v>
      </c>
    </row>
    <row r="210" spans="1:8" ht="28.5" customHeight="1">
      <c r="A210" s="23"/>
      <c r="B210" s="2" t="s">
        <v>36</v>
      </c>
      <c r="C210" s="11">
        <f>C211+C212</f>
        <v>40173.04</v>
      </c>
      <c r="D210" s="11">
        <f>D211+D212</f>
        <v>0</v>
      </c>
      <c r="E210" s="11">
        <f>E211+E212</f>
        <v>0</v>
      </c>
      <c r="F210" s="11">
        <f>F211+F212</f>
        <v>40173.04</v>
      </c>
      <c r="G210" s="11" t="e">
        <f>G211+G212</f>
        <v>#REF!</v>
      </c>
      <c r="H210" s="11">
        <v>0</v>
      </c>
    </row>
    <row r="211" spans="1:8" ht="28.5" customHeight="1">
      <c r="A211" s="23"/>
      <c r="B211" s="3" t="s">
        <v>86</v>
      </c>
      <c r="C211" s="12">
        <v>40173.04</v>
      </c>
      <c r="D211" s="12">
        <v>0</v>
      </c>
      <c r="E211" s="12">
        <v>0</v>
      </c>
      <c r="F211" s="12">
        <f>C211+D211+E211</f>
        <v>40173.04</v>
      </c>
      <c r="G211" s="12" t="e">
        <f>#REF!-F211</f>
        <v>#REF!</v>
      </c>
      <c r="H211" s="12">
        <v>0</v>
      </c>
    </row>
    <row r="212" spans="1:8" ht="31.5" customHeight="1">
      <c r="A212" s="23"/>
      <c r="B212" s="3" t="s">
        <v>89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12">
        <v>0</v>
      </c>
    </row>
    <row r="213" spans="1:8" ht="28.5" customHeight="1">
      <c r="A213" s="23"/>
      <c r="B213" s="2" t="s">
        <v>33</v>
      </c>
      <c r="C213" s="11">
        <f>C214</f>
        <v>0</v>
      </c>
      <c r="D213" s="11">
        <f>D214</f>
        <v>0</v>
      </c>
      <c r="E213" s="11">
        <f>E214</f>
        <v>72861.29</v>
      </c>
      <c r="F213" s="11">
        <f>F214</f>
        <v>72861.29</v>
      </c>
      <c r="G213" s="11" t="e">
        <f>G214</f>
        <v>#REF!</v>
      </c>
      <c r="H213" s="11">
        <v>4305</v>
      </c>
    </row>
    <row r="214" spans="1:8" ht="28.5" customHeight="1">
      <c r="A214" s="23"/>
      <c r="B214" s="3" t="s">
        <v>86</v>
      </c>
      <c r="C214" s="12">
        <v>0</v>
      </c>
      <c r="D214" s="12">
        <v>0</v>
      </c>
      <c r="E214" s="12">
        <v>72861.29</v>
      </c>
      <c r="F214" s="12">
        <f>C214+D214+E214</f>
        <v>72861.29</v>
      </c>
      <c r="G214" s="12" t="e">
        <f>#REF!-F214</f>
        <v>#REF!</v>
      </c>
      <c r="H214" s="12">
        <v>4305</v>
      </c>
    </row>
    <row r="215" spans="1:8" ht="33.75" customHeight="1">
      <c r="A215" s="23"/>
      <c r="B215" s="2" t="s">
        <v>98</v>
      </c>
      <c r="C215" s="11">
        <f>C216+C217</f>
        <v>212588.50999999998</v>
      </c>
      <c r="D215" s="11">
        <f>D216+D217</f>
        <v>125035.13999999998</v>
      </c>
      <c r="E215" s="11">
        <f>E216+E217</f>
        <v>227594.38</v>
      </c>
      <c r="F215" s="11">
        <f>F216+F217</f>
        <v>565218.03</v>
      </c>
      <c r="G215" s="11" t="e">
        <f>G216+G217</f>
        <v>#REF!</v>
      </c>
      <c r="H215" s="11">
        <v>280258</v>
      </c>
    </row>
    <row r="216" spans="1:8" ht="28.5" customHeight="1">
      <c r="A216" s="23"/>
      <c r="B216" s="3" t="s">
        <v>86</v>
      </c>
      <c r="C216" s="12">
        <v>194005.05</v>
      </c>
      <c r="D216" s="12">
        <v>92425.18</v>
      </c>
      <c r="E216" s="12">
        <v>197556.78</v>
      </c>
      <c r="F216" s="12">
        <f>C216+D216+E216</f>
        <v>483987.01</v>
      </c>
      <c r="G216" s="12" t="e">
        <f>#REF!-F216</f>
        <v>#REF!</v>
      </c>
      <c r="H216" s="12">
        <v>252608.5</v>
      </c>
    </row>
    <row r="217" spans="1:8" ht="48.75" customHeight="1">
      <c r="A217" s="23"/>
      <c r="B217" s="3" t="s">
        <v>89</v>
      </c>
      <c r="C217" s="12">
        <v>18583.46</v>
      </c>
      <c r="D217" s="12">
        <v>32609.96</v>
      </c>
      <c r="E217" s="12">
        <v>30037.6</v>
      </c>
      <c r="F217" s="12">
        <f>C217+D217+E217</f>
        <v>81231.01999999999</v>
      </c>
      <c r="G217" s="12" t="e">
        <f>#REF!-F217</f>
        <v>#REF!</v>
      </c>
      <c r="H217" s="12">
        <v>27649.5</v>
      </c>
    </row>
    <row r="218" spans="1:8" ht="28.5" customHeight="1">
      <c r="A218" s="23"/>
      <c r="B218" s="2" t="s">
        <v>8</v>
      </c>
      <c r="C218" s="11">
        <f>C208+C206+C201+C196+C192+C186+C181+C178+C171+C168+C164+C159+C213+C210+C215</f>
        <v>7947787.309999999</v>
      </c>
      <c r="D218" s="11">
        <f>D208+D206+D201+D196+D192+D186+D181+D178+D171+D168+D164+D159+D213+D210+D215</f>
        <v>1304122.97</v>
      </c>
      <c r="E218" s="11">
        <f>E208+E206+E201+E196+E192+E186+E181+E178+E171+E168+E164+E159+E213+E210+E215</f>
        <v>2340614.8299999996</v>
      </c>
      <c r="F218" s="11">
        <f>F208+F206+F201+F196+F192+F186+F181+F178+F171+F168+F164+F159+F213+F210+F215</f>
        <v>11592525.11</v>
      </c>
      <c r="G218" s="11" t="e">
        <f>G208+G206+G201+G196+G192+G186+G181+G178+G171+G168+G164+G159+G213+G210+G215</f>
        <v>#REF!</v>
      </c>
      <c r="H218" s="11">
        <v>5009946.880000001</v>
      </c>
    </row>
    <row r="219" spans="1:8" ht="35.25" customHeight="1">
      <c r="A219" s="30" t="s">
        <v>99</v>
      </c>
      <c r="B219" s="3" t="s">
        <v>17</v>
      </c>
      <c r="C219" s="12">
        <v>39734.1</v>
      </c>
      <c r="D219" s="12">
        <v>0</v>
      </c>
      <c r="E219" s="12">
        <v>0</v>
      </c>
      <c r="F219" s="12">
        <f>C219+D219+E219</f>
        <v>39734.1</v>
      </c>
      <c r="G219" s="12" t="e">
        <f>#REF!-F219</f>
        <v>#REF!</v>
      </c>
      <c r="H219" s="12">
        <v>0</v>
      </c>
    </row>
    <row r="220" spans="1:8" ht="28.5" customHeight="1">
      <c r="A220" s="31"/>
      <c r="B220" s="3" t="s">
        <v>47</v>
      </c>
      <c r="C220" s="12">
        <v>0</v>
      </c>
      <c r="D220" s="12">
        <v>0</v>
      </c>
      <c r="E220" s="12">
        <v>0</v>
      </c>
      <c r="F220" s="12">
        <f>C220+D220+E220</f>
        <v>0</v>
      </c>
      <c r="G220" s="12" t="e">
        <f>#REF!-F220</f>
        <v>#REF!</v>
      </c>
      <c r="H220" s="12">
        <v>0</v>
      </c>
    </row>
    <row r="221" spans="1:8" ht="43.5" customHeight="1">
      <c r="A221" s="31"/>
      <c r="B221" s="2" t="s">
        <v>8</v>
      </c>
      <c r="C221" s="11">
        <f>C220+C219</f>
        <v>39734.1</v>
      </c>
      <c r="D221" s="11">
        <f>D220+D219</f>
        <v>0</v>
      </c>
      <c r="E221" s="11">
        <f>E220+E219</f>
        <v>0</v>
      </c>
      <c r="F221" s="11">
        <f>F220+F219</f>
        <v>39734.1</v>
      </c>
      <c r="G221" s="11" t="e">
        <f>G220+G219</f>
        <v>#REF!</v>
      </c>
      <c r="H221" s="11">
        <v>0</v>
      </c>
    </row>
    <row r="222" spans="1:8" ht="34.5" customHeight="1">
      <c r="A222" s="30" t="s">
        <v>100</v>
      </c>
      <c r="B222" s="2" t="s">
        <v>23</v>
      </c>
      <c r="C222" s="12">
        <v>0</v>
      </c>
      <c r="D222" s="12">
        <v>50175.04</v>
      </c>
      <c r="E222" s="12">
        <v>928.2</v>
      </c>
      <c r="F222" s="12">
        <f>C222+D222+E222</f>
        <v>51103.24</v>
      </c>
      <c r="G222" s="12" t="e">
        <f>#REF!-F222</f>
        <v>#REF!</v>
      </c>
      <c r="H222" s="12">
        <v>0</v>
      </c>
    </row>
    <row r="223" spans="1:8" ht="51.75" customHeight="1">
      <c r="A223" s="31"/>
      <c r="B223" s="2" t="s">
        <v>8</v>
      </c>
      <c r="C223" s="11">
        <f>C222</f>
        <v>0</v>
      </c>
      <c r="D223" s="11">
        <f>D222</f>
        <v>50175.04</v>
      </c>
      <c r="E223" s="11">
        <f>E222</f>
        <v>928.2</v>
      </c>
      <c r="F223" s="11">
        <f>F222</f>
        <v>51103.24</v>
      </c>
      <c r="G223" s="11" t="e">
        <f>G222</f>
        <v>#REF!</v>
      </c>
      <c r="H223" s="11">
        <v>0</v>
      </c>
    </row>
    <row r="224" spans="1:8" ht="42" customHeight="1">
      <c r="A224" s="24" t="s">
        <v>101</v>
      </c>
      <c r="B224" s="3" t="s">
        <v>29</v>
      </c>
      <c r="C224" s="12">
        <v>0</v>
      </c>
      <c r="D224" s="12">
        <v>0</v>
      </c>
      <c r="E224" s="12">
        <v>0</v>
      </c>
      <c r="F224" s="12">
        <f>C224+D224+E224</f>
        <v>0</v>
      </c>
      <c r="G224" s="12" t="e">
        <f>#REF!-F224</f>
        <v>#REF!</v>
      </c>
      <c r="H224" s="12">
        <v>0</v>
      </c>
    </row>
    <row r="225" spans="1:8" ht="36" customHeight="1">
      <c r="A225" s="33"/>
      <c r="B225" s="3" t="s">
        <v>41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</row>
    <row r="226" spans="1:8" ht="42" customHeight="1">
      <c r="A226" s="34"/>
      <c r="B226" s="2" t="s">
        <v>8</v>
      </c>
      <c r="C226" s="11">
        <f>C225+C224</f>
        <v>0</v>
      </c>
      <c r="D226" s="11">
        <f>D225+D224</f>
        <v>0</v>
      </c>
      <c r="E226" s="11">
        <f>E225+E224</f>
        <v>0</v>
      </c>
      <c r="F226" s="11">
        <f>F225+F224</f>
        <v>0</v>
      </c>
      <c r="G226" s="11" t="e">
        <f>G225+G224</f>
        <v>#REF!</v>
      </c>
      <c r="H226" s="11">
        <v>0</v>
      </c>
    </row>
    <row r="227" spans="1:8" ht="37.5" customHeight="1">
      <c r="A227" s="27" t="s">
        <v>102</v>
      </c>
      <c r="B227" s="2" t="s">
        <v>45</v>
      </c>
      <c r="C227" s="11">
        <f>C228+C229+C230+C231+C232+C233+C234+C235+C236+C237+C238</f>
        <v>2232556.77</v>
      </c>
      <c r="D227" s="11">
        <f>D228+D229+D230+D231+D232+D233+D234+D235+D236+D237+D238</f>
        <v>1356615.77</v>
      </c>
      <c r="E227" s="11">
        <f>E228+E229+E230+E231+E232+E233+E234+E235+E236+E237+E238</f>
        <v>1355171.37</v>
      </c>
      <c r="F227" s="11">
        <f>F228+F229+F230+F231+F232+F233+F234+F235+F236+F237+F238</f>
        <v>4944343.91</v>
      </c>
      <c r="G227" s="11" t="e">
        <f>G228+G229+G230+G231+G232+G233+G234+G235+G236+G237+G238</f>
        <v>#REF!</v>
      </c>
      <c r="H227" s="11">
        <v>4794938.8</v>
      </c>
    </row>
    <row r="228" spans="1:8" ht="38.25" customHeight="1">
      <c r="A228" s="28"/>
      <c r="B228" s="3" t="s">
        <v>103</v>
      </c>
      <c r="C228" s="12">
        <v>326173.34</v>
      </c>
      <c r="D228" s="12">
        <v>405262.85</v>
      </c>
      <c r="E228" s="12">
        <v>30458.05</v>
      </c>
      <c r="F228" s="12">
        <f aca="true" t="shared" si="6" ref="F228:F234">C228+D228+E228</f>
        <v>761894.24</v>
      </c>
      <c r="G228" s="12" t="e">
        <f>#REF!-F228</f>
        <v>#REF!</v>
      </c>
      <c r="H228" s="12">
        <v>331811</v>
      </c>
    </row>
    <row r="229" spans="1:8" ht="30.75" customHeight="1">
      <c r="A229" s="28"/>
      <c r="B229" s="3" t="s">
        <v>104</v>
      </c>
      <c r="C229" s="12">
        <v>0</v>
      </c>
      <c r="D229" s="12">
        <v>0</v>
      </c>
      <c r="E229" s="12">
        <v>0</v>
      </c>
      <c r="F229" s="12">
        <f t="shared" si="6"/>
        <v>0</v>
      </c>
      <c r="G229" s="12" t="e">
        <f>#REF!-F229</f>
        <v>#REF!</v>
      </c>
      <c r="H229" s="12">
        <v>0</v>
      </c>
    </row>
    <row r="230" spans="1:8" ht="30.75" customHeight="1">
      <c r="A230" s="28"/>
      <c r="B230" s="3" t="s">
        <v>105</v>
      </c>
      <c r="C230" s="12">
        <v>492520.44</v>
      </c>
      <c r="D230" s="12">
        <v>2808.4</v>
      </c>
      <c r="E230" s="12">
        <v>0</v>
      </c>
      <c r="F230" s="12">
        <f t="shared" si="6"/>
        <v>495328.84</v>
      </c>
      <c r="G230" s="12" t="e">
        <f>#REF!-F230</f>
        <v>#REF!</v>
      </c>
      <c r="H230" s="12">
        <v>206866.12</v>
      </c>
    </row>
    <row r="231" spans="1:8" ht="30.75" customHeight="1">
      <c r="A231" s="28"/>
      <c r="B231" s="3" t="s">
        <v>106</v>
      </c>
      <c r="C231" s="12">
        <v>0</v>
      </c>
      <c r="D231" s="12">
        <v>66490</v>
      </c>
      <c r="E231" s="12">
        <v>81728.2</v>
      </c>
      <c r="F231" s="12">
        <f t="shared" si="6"/>
        <v>148218.2</v>
      </c>
      <c r="G231" s="12" t="e">
        <f>#REF!-F231</f>
        <v>#REF!</v>
      </c>
      <c r="H231" s="12">
        <v>0</v>
      </c>
    </row>
    <row r="232" spans="1:8" ht="30.75" customHeight="1">
      <c r="A232" s="28"/>
      <c r="B232" s="3" t="s">
        <v>107</v>
      </c>
      <c r="C232" s="12">
        <v>0</v>
      </c>
      <c r="D232" s="12">
        <v>0</v>
      </c>
      <c r="E232" s="12">
        <v>0</v>
      </c>
      <c r="F232" s="12">
        <f t="shared" si="6"/>
        <v>0</v>
      </c>
      <c r="G232" s="12" t="e">
        <f>#REF!-F232</f>
        <v>#REF!</v>
      </c>
      <c r="H232" s="12">
        <v>0</v>
      </c>
    </row>
    <row r="233" spans="1:8" ht="51.75" customHeight="1">
      <c r="A233" s="28"/>
      <c r="B233" s="3" t="s">
        <v>108</v>
      </c>
      <c r="C233" s="12">
        <v>356172.94</v>
      </c>
      <c r="D233" s="12">
        <v>850859.51</v>
      </c>
      <c r="E233" s="12">
        <v>59855.12</v>
      </c>
      <c r="F233" s="12">
        <f t="shared" si="6"/>
        <v>1266887.57</v>
      </c>
      <c r="G233" s="12" t="e">
        <f>#REF!-F233</f>
        <v>#REF!</v>
      </c>
      <c r="H233" s="12">
        <v>459230.88</v>
      </c>
    </row>
    <row r="234" spans="1:8" ht="30.75" customHeight="1">
      <c r="A234" s="28"/>
      <c r="B234" s="3" t="s">
        <v>109</v>
      </c>
      <c r="C234" s="12">
        <v>5070.55</v>
      </c>
      <c r="D234" s="12">
        <v>0</v>
      </c>
      <c r="E234" s="12">
        <v>0</v>
      </c>
      <c r="F234" s="12">
        <f t="shared" si="6"/>
        <v>5070.55</v>
      </c>
      <c r="G234" s="12" t="e">
        <f>#REF!-F234</f>
        <v>#REF!</v>
      </c>
      <c r="H234" s="12">
        <v>154007.5</v>
      </c>
    </row>
    <row r="235" spans="1:8" ht="63.75" customHeight="1">
      <c r="A235" s="28"/>
      <c r="B235" s="3" t="s">
        <v>110</v>
      </c>
      <c r="C235" s="12">
        <v>0</v>
      </c>
      <c r="D235" s="12">
        <v>0</v>
      </c>
      <c r="E235" s="12">
        <v>0</v>
      </c>
      <c r="F235" s="12">
        <f>C235+D235+E235</f>
        <v>0</v>
      </c>
      <c r="G235" s="12" t="e">
        <f>#REF!-F235</f>
        <v>#REF!</v>
      </c>
      <c r="H235" s="12">
        <v>0</v>
      </c>
    </row>
    <row r="236" spans="1:8" ht="126.75" customHeight="1">
      <c r="A236" s="28"/>
      <c r="B236" s="3" t="s">
        <v>111</v>
      </c>
      <c r="C236" s="12">
        <v>1052619.5</v>
      </c>
      <c r="D236" s="12">
        <v>0</v>
      </c>
      <c r="E236" s="12">
        <v>1183130</v>
      </c>
      <c r="F236" s="12">
        <f>C236+D236+E236</f>
        <v>2235749.5</v>
      </c>
      <c r="G236" s="12" t="e">
        <f>#REF!-F236</f>
        <v>#REF!</v>
      </c>
      <c r="H236" s="12">
        <v>3643023.3</v>
      </c>
    </row>
    <row r="237" spans="1:8" ht="63.75" customHeight="1">
      <c r="A237" s="28"/>
      <c r="B237" s="3" t="s">
        <v>112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2">
        <v>0</v>
      </c>
    </row>
    <row r="238" spans="1:8" ht="63.75" customHeight="1">
      <c r="A238" s="28"/>
      <c r="B238" s="3" t="s">
        <v>113</v>
      </c>
      <c r="C238" s="12">
        <v>0</v>
      </c>
      <c r="D238" s="12">
        <v>31195.01</v>
      </c>
      <c r="E238" s="12">
        <v>0</v>
      </c>
      <c r="F238" s="12">
        <f>C238+D238+E238</f>
        <v>31195.01</v>
      </c>
      <c r="G238" s="12" t="e">
        <f>#REF!-F238</f>
        <v>#REF!</v>
      </c>
      <c r="H238" s="12">
        <v>0</v>
      </c>
    </row>
    <row r="239" spans="1:8" ht="22.5" customHeight="1">
      <c r="A239" s="28"/>
      <c r="B239" s="2" t="s">
        <v>22</v>
      </c>
      <c r="C239" s="11">
        <f>C240+C241+C242+C243+C244+C245+C246+C247+C248+C249</f>
        <v>955946.15</v>
      </c>
      <c r="D239" s="11">
        <f>D240+D241+D242+D243+D244+D245+D246+D247+D248+D249</f>
        <v>231609.09999999998</v>
      </c>
      <c r="E239" s="11">
        <f>E240+E241+E242+E243+E244+E245+E246+E247+E248+E249</f>
        <v>999120.4199999999</v>
      </c>
      <c r="F239" s="11">
        <f>F240+F241+F242+F243+F244+F245+F246+F247+F248+F249</f>
        <v>2186675.67</v>
      </c>
      <c r="G239" s="11" t="e">
        <f>G240+G241+G242+G243+G244+G245+G246+G247+G248+G249</f>
        <v>#REF!</v>
      </c>
      <c r="H239" s="11">
        <v>1028625.7899999998</v>
      </c>
    </row>
    <row r="240" spans="1:8" ht="30.75" customHeight="1">
      <c r="A240" s="28"/>
      <c r="B240" s="3" t="s">
        <v>103</v>
      </c>
      <c r="C240" s="12">
        <v>385356.87</v>
      </c>
      <c r="D240" s="12">
        <v>22950.35</v>
      </c>
      <c r="E240" s="12">
        <v>149661.3</v>
      </c>
      <c r="F240" s="12">
        <f aca="true" t="shared" si="7" ref="F240:F246">C240+D240+E240</f>
        <v>557968.52</v>
      </c>
      <c r="G240" s="12" t="e">
        <f>#REF!-F240</f>
        <v>#REF!</v>
      </c>
      <c r="H240" s="12">
        <v>241763.55</v>
      </c>
    </row>
    <row r="241" spans="1:8" ht="38.25" customHeight="1">
      <c r="A241" s="28"/>
      <c r="B241" s="3" t="s">
        <v>104</v>
      </c>
      <c r="C241" s="12">
        <v>137127.27</v>
      </c>
      <c r="D241" s="12">
        <v>21736.54</v>
      </c>
      <c r="E241" s="12">
        <v>0</v>
      </c>
      <c r="F241" s="12">
        <f t="shared" si="7"/>
        <v>158863.81</v>
      </c>
      <c r="G241" s="12" t="e">
        <f>#REF!-F241</f>
        <v>#REF!</v>
      </c>
      <c r="H241" s="12">
        <v>141902.74</v>
      </c>
    </row>
    <row r="242" spans="1:8" ht="26.25" customHeight="1">
      <c r="A242" s="28"/>
      <c r="B242" s="3" t="s">
        <v>105</v>
      </c>
      <c r="C242" s="12">
        <v>124512.65</v>
      </c>
      <c r="D242" s="12">
        <v>11018.21</v>
      </c>
      <c r="E242" s="12">
        <v>65458.87</v>
      </c>
      <c r="F242" s="12">
        <f t="shared" si="7"/>
        <v>200989.72999999998</v>
      </c>
      <c r="G242" s="12" t="e">
        <f>#REF!-F242</f>
        <v>#REF!</v>
      </c>
      <c r="H242" s="12">
        <v>224973.14</v>
      </c>
    </row>
    <row r="243" spans="1:8" ht="26.25" customHeight="1">
      <c r="A243" s="28"/>
      <c r="B243" s="3" t="s">
        <v>106</v>
      </c>
      <c r="C243" s="12">
        <v>0</v>
      </c>
      <c r="D243" s="12">
        <v>16580.3</v>
      </c>
      <c r="E243" s="12">
        <v>33267.7</v>
      </c>
      <c r="F243" s="12">
        <f t="shared" si="7"/>
        <v>49848</v>
      </c>
      <c r="G243" s="12" t="e">
        <f>#REF!-F243</f>
        <v>#REF!</v>
      </c>
      <c r="H243" s="12">
        <v>102787</v>
      </c>
    </row>
    <row r="244" spans="1:8" ht="30">
      <c r="A244" s="28"/>
      <c r="B244" s="3" t="s">
        <v>107</v>
      </c>
      <c r="C244" s="12">
        <v>0</v>
      </c>
      <c r="D244" s="12">
        <v>8035.48</v>
      </c>
      <c r="E244" s="12">
        <v>0</v>
      </c>
      <c r="F244" s="12">
        <f t="shared" si="7"/>
        <v>8035.48</v>
      </c>
      <c r="G244" s="12" t="e">
        <f>#REF!-F244</f>
        <v>#REF!</v>
      </c>
      <c r="H244" s="12">
        <v>28355.26</v>
      </c>
    </row>
    <row r="245" spans="1:8" ht="45" customHeight="1">
      <c r="A245" s="28"/>
      <c r="B245" s="3" t="s">
        <v>108</v>
      </c>
      <c r="C245" s="12">
        <v>243603.86</v>
      </c>
      <c r="D245" s="12">
        <v>73943.91</v>
      </c>
      <c r="E245" s="12">
        <v>92322.85</v>
      </c>
      <c r="F245" s="12">
        <f t="shared" si="7"/>
        <v>409870.62</v>
      </c>
      <c r="G245" s="12" t="e">
        <f>#REF!-F245</f>
        <v>#REF!</v>
      </c>
      <c r="H245" s="12">
        <v>212648.46</v>
      </c>
    </row>
    <row r="246" spans="1:8" ht="26.25" customHeight="1">
      <c r="A246" s="28"/>
      <c r="B246" s="3" t="s">
        <v>109</v>
      </c>
      <c r="C246" s="12">
        <v>0</v>
      </c>
      <c r="D246" s="12">
        <v>3464.94</v>
      </c>
      <c r="E246" s="12">
        <v>48615.2</v>
      </c>
      <c r="F246" s="12">
        <f t="shared" si="7"/>
        <v>52080.14</v>
      </c>
      <c r="G246" s="12" t="e">
        <f>#REF!-F246</f>
        <v>#REF!</v>
      </c>
      <c r="H246" s="12">
        <v>50455.94</v>
      </c>
    </row>
    <row r="247" spans="1:8" ht="62.25" customHeight="1">
      <c r="A247" s="28"/>
      <c r="B247" s="3" t="s">
        <v>112</v>
      </c>
      <c r="C247" s="12">
        <v>0</v>
      </c>
      <c r="D247" s="12">
        <v>73879.37</v>
      </c>
      <c r="E247" s="12">
        <v>20408.5</v>
      </c>
      <c r="F247" s="12">
        <f>C247+D247+E247</f>
        <v>94287.87</v>
      </c>
      <c r="G247" s="12" t="e">
        <f>#REF!-F247</f>
        <v>#REF!</v>
      </c>
      <c r="H247" s="12">
        <v>25739.7</v>
      </c>
    </row>
    <row r="248" spans="1:8" ht="75.75" customHeight="1">
      <c r="A248" s="28"/>
      <c r="B248" s="3" t="s">
        <v>111</v>
      </c>
      <c r="C248" s="12">
        <v>0</v>
      </c>
      <c r="D248" s="12">
        <v>0</v>
      </c>
      <c r="E248" s="12">
        <v>589386</v>
      </c>
      <c r="F248" s="12">
        <f>C248+D248+E248</f>
        <v>589386</v>
      </c>
      <c r="G248" s="12" t="e">
        <f>#REF!-F248</f>
        <v>#REF!</v>
      </c>
      <c r="H248" s="12">
        <v>0</v>
      </c>
    </row>
    <row r="249" spans="1:8" ht="62.25" customHeight="1">
      <c r="A249" s="28"/>
      <c r="B249" s="3" t="s">
        <v>113</v>
      </c>
      <c r="C249" s="12">
        <v>65345.5</v>
      </c>
      <c r="D249" s="12">
        <v>0</v>
      </c>
      <c r="E249" s="12">
        <v>0</v>
      </c>
      <c r="F249" s="12">
        <f>C249+D249+E249</f>
        <v>65345.5</v>
      </c>
      <c r="G249" s="12" t="e">
        <f>#REF!-F249</f>
        <v>#REF!</v>
      </c>
      <c r="H249" s="12">
        <v>0</v>
      </c>
    </row>
    <row r="250" spans="1:8" ht="62.25" customHeight="1">
      <c r="A250" s="28"/>
      <c r="B250" s="3" t="s">
        <v>110</v>
      </c>
      <c r="C250" s="12">
        <v>0</v>
      </c>
      <c r="D250" s="12">
        <v>0</v>
      </c>
      <c r="E250" s="12">
        <v>0</v>
      </c>
      <c r="F250" s="12">
        <f>C250+D250+E250</f>
        <v>0</v>
      </c>
      <c r="G250" s="12" t="e">
        <f>#REF!-F250</f>
        <v>#REF!</v>
      </c>
      <c r="H250" s="12">
        <v>0</v>
      </c>
    </row>
    <row r="251" spans="1:8" ht="25.5" customHeight="1">
      <c r="A251" s="28"/>
      <c r="B251" s="2" t="s">
        <v>48</v>
      </c>
      <c r="C251" s="11">
        <f>C252+C253+C254+C255+C256+C257+C258</f>
        <v>1378293.8699999999</v>
      </c>
      <c r="D251" s="11">
        <f>D252+D253+D254+D255+D256+D257+D258</f>
        <v>278536.92000000004</v>
      </c>
      <c r="E251" s="11">
        <f>E252+E253+E254+E255+E256+E257+E258</f>
        <v>422627.11</v>
      </c>
      <c r="F251" s="11">
        <f>F252+F253+F254+F255+F256+F257+F258</f>
        <v>2079457.9</v>
      </c>
      <c r="G251" s="11" t="e">
        <f>G252+G253+G254+G255+G256+G257+G258</f>
        <v>#REF!</v>
      </c>
      <c r="H251" s="11">
        <v>398528.98000000004</v>
      </c>
    </row>
    <row r="252" spans="1:8" ht="34.5" customHeight="1">
      <c r="A252" s="28"/>
      <c r="B252" s="3" t="s">
        <v>103</v>
      </c>
      <c r="C252" s="12">
        <v>324298.72</v>
      </c>
      <c r="D252" s="12">
        <v>62764.32</v>
      </c>
      <c r="E252" s="12">
        <v>330668.89</v>
      </c>
      <c r="F252" s="12">
        <f aca="true" t="shared" si="8" ref="F252:F257">C252+D252+E252</f>
        <v>717731.9299999999</v>
      </c>
      <c r="G252" s="12" t="e">
        <f>#REF!-F252</f>
        <v>#REF!</v>
      </c>
      <c r="H252" s="12">
        <v>49779.49</v>
      </c>
    </row>
    <row r="253" spans="1:8" ht="30">
      <c r="A253" s="28"/>
      <c r="B253" s="3" t="s">
        <v>104</v>
      </c>
      <c r="C253" s="12">
        <v>208731.95</v>
      </c>
      <c r="D253" s="12">
        <v>180206.47</v>
      </c>
      <c r="E253" s="12">
        <v>1011.5</v>
      </c>
      <c r="F253" s="12">
        <f t="shared" si="8"/>
        <v>389949.92000000004</v>
      </c>
      <c r="G253" s="12" t="e">
        <f>#REF!-F253</f>
        <v>#REF!</v>
      </c>
      <c r="H253" s="12">
        <v>6307</v>
      </c>
    </row>
    <row r="254" spans="1:8" ht="24" customHeight="1">
      <c r="A254" s="28"/>
      <c r="B254" s="3" t="s">
        <v>105</v>
      </c>
      <c r="C254" s="12">
        <v>276184.07</v>
      </c>
      <c r="D254" s="12">
        <v>1300.67</v>
      </c>
      <c r="E254" s="12">
        <v>829.43</v>
      </c>
      <c r="F254" s="12">
        <f t="shared" si="8"/>
        <v>278314.17</v>
      </c>
      <c r="G254" s="12" t="e">
        <f>#REF!-F254</f>
        <v>#REF!</v>
      </c>
      <c r="H254" s="12">
        <v>124704.1</v>
      </c>
    </row>
    <row r="255" spans="1:8" ht="24" customHeight="1">
      <c r="A255" s="28"/>
      <c r="B255" s="3" t="s">
        <v>106</v>
      </c>
      <c r="C255" s="12">
        <v>239940.4</v>
      </c>
      <c r="D255" s="12">
        <v>0</v>
      </c>
      <c r="E255" s="12">
        <v>34472.85</v>
      </c>
      <c r="F255" s="12">
        <f t="shared" si="8"/>
        <v>274413.25</v>
      </c>
      <c r="G255" s="12" t="e">
        <f>#REF!-F255</f>
        <v>#REF!</v>
      </c>
      <c r="H255" s="12">
        <v>112217.68</v>
      </c>
    </row>
    <row r="256" spans="1:8" ht="30">
      <c r="A256" s="28"/>
      <c r="B256" s="3" t="s">
        <v>107</v>
      </c>
      <c r="C256" s="12">
        <v>46880.25</v>
      </c>
      <c r="D256" s="12">
        <v>0</v>
      </c>
      <c r="E256" s="12">
        <v>54693.63</v>
      </c>
      <c r="F256" s="12">
        <f t="shared" si="8"/>
        <v>101573.88</v>
      </c>
      <c r="G256" s="12" t="e">
        <f>#REF!-F256</f>
        <v>#REF!</v>
      </c>
      <c r="H256" s="12">
        <v>15478</v>
      </c>
    </row>
    <row r="257" spans="1:8" ht="50.25" customHeight="1">
      <c r="A257" s="28"/>
      <c r="B257" s="3" t="s">
        <v>108</v>
      </c>
      <c r="C257" s="12">
        <v>0</v>
      </c>
      <c r="D257" s="12">
        <v>0</v>
      </c>
      <c r="E257" s="12">
        <v>0</v>
      </c>
      <c r="F257" s="12">
        <f t="shared" si="8"/>
        <v>0</v>
      </c>
      <c r="G257" s="12" t="e">
        <f>#REF!-F257</f>
        <v>#REF!</v>
      </c>
      <c r="H257" s="12">
        <v>77428.71</v>
      </c>
    </row>
    <row r="258" spans="1:8" ht="61.5" customHeight="1">
      <c r="A258" s="28"/>
      <c r="B258" s="3" t="s">
        <v>112</v>
      </c>
      <c r="C258" s="12">
        <v>282258.48</v>
      </c>
      <c r="D258" s="12">
        <v>34265.46</v>
      </c>
      <c r="E258" s="12">
        <v>950.81</v>
      </c>
      <c r="F258" s="12">
        <f>C258+D258+E258</f>
        <v>317474.75</v>
      </c>
      <c r="G258" s="12" t="e">
        <f>#REF!-F258</f>
        <v>#REF!</v>
      </c>
      <c r="H258" s="12">
        <v>12614</v>
      </c>
    </row>
    <row r="259" spans="1:8" ht="29.25" customHeight="1">
      <c r="A259" s="28"/>
      <c r="B259" s="2" t="s">
        <v>24</v>
      </c>
      <c r="C259" s="11">
        <f>C260+C261+C262</f>
        <v>235517.58</v>
      </c>
      <c r="D259" s="11">
        <f>D260+D261+D262</f>
        <v>1142.4</v>
      </c>
      <c r="E259" s="11">
        <f>E260+E261+E262</f>
        <v>1984.92</v>
      </c>
      <c r="F259" s="11">
        <f>F260+F261+F262</f>
        <v>238644.9</v>
      </c>
      <c r="G259" s="11" t="e">
        <f>G260+G261+G262</f>
        <v>#REF!</v>
      </c>
      <c r="H259" s="11">
        <v>93281.4</v>
      </c>
    </row>
    <row r="260" spans="1:8" ht="33" customHeight="1">
      <c r="A260" s="28"/>
      <c r="B260" s="3" t="s">
        <v>103</v>
      </c>
      <c r="C260" s="12">
        <v>235517.58</v>
      </c>
      <c r="D260" s="12">
        <v>1142.4</v>
      </c>
      <c r="E260" s="12">
        <v>1984.92</v>
      </c>
      <c r="F260" s="12">
        <f>C260+D260+E260</f>
        <v>238644.9</v>
      </c>
      <c r="G260" s="12" t="e">
        <f>#REF!-F260</f>
        <v>#REF!</v>
      </c>
      <c r="H260" s="12">
        <v>86741.4</v>
      </c>
    </row>
    <row r="261" spans="1:8" ht="33.75" customHeight="1">
      <c r="A261" s="28"/>
      <c r="B261" s="3" t="s">
        <v>109</v>
      </c>
      <c r="C261" s="12">
        <v>0</v>
      </c>
      <c r="D261" s="12">
        <v>0</v>
      </c>
      <c r="E261" s="12">
        <v>0</v>
      </c>
      <c r="F261" s="12">
        <f>C261+D261+E261</f>
        <v>0</v>
      </c>
      <c r="G261" s="12" t="e">
        <f>#REF!-F261</f>
        <v>#REF!</v>
      </c>
      <c r="H261" s="12">
        <v>6540</v>
      </c>
    </row>
    <row r="262" spans="1:8" ht="33.75" customHeight="1">
      <c r="A262" s="28"/>
      <c r="B262" s="3" t="s">
        <v>105</v>
      </c>
      <c r="C262" s="12">
        <v>0</v>
      </c>
      <c r="D262" s="12">
        <v>0</v>
      </c>
      <c r="E262" s="12">
        <v>0</v>
      </c>
      <c r="F262" s="12">
        <f>C262+D262+E262</f>
        <v>0</v>
      </c>
      <c r="G262" s="12" t="e">
        <f>#REF!-F262</f>
        <v>#REF!</v>
      </c>
      <c r="H262" s="12">
        <v>0</v>
      </c>
    </row>
    <row r="263" spans="1:8" ht="36" customHeight="1">
      <c r="A263" s="28"/>
      <c r="B263" s="2" t="s">
        <v>27</v>
      </c>
      <c r="C263" s="11">
        <f>C264+C265</f>
        <v>37975.6</v>
      </c>
      <c r="D263" s="11">
        <f>D264+D265</f>
        <v>0</v>
      </c>
      <c r="E263" s="11">
        <f>E264+E265</f>
        <v>0</v>
      </c>
      <c r="F263" s="11">
        <f>F264+F265</f>
        <v>37975.6</v>
      </c>
      <c r="G263" s="11" t="e">
        <f>G264+G265</f>
        <v>#REF!</v>
      </c>
      <c r="H263" s="11">
        <v>29212</v>
      </c>
    </row>
    <row r="264" spans="1:8" ht="30.75" customHeight="1">
      <c r="A264" s="28"/>
      <c r="B264" s="3" t="s">
        <v>103</v>
      </c>
      <c r="C264" s="12">
        <v>0</v>
      </c>
      <c r="D264" s="12">
        <v>0</v>
      </c>
      <c r="E264" s="12">
        <v>0</v>
      </c>
      <c r="F264" s="12">
        <f>C264+D264+E264</f>
        <v>0</v>
      </c>
      <c r="G264" s="12" t="e">
        <f>#REF!-F264</f>
        <v>#REF!</v>
      </c>
      <c r="H264" s="12">
        <v>0</v>
      </c>
    </row>
    <row r="265" spans="1:8" ht="22.5" customHeight="1">
      <c r="A265" s="28"/>
      <c r="B265" s="3" t="s">
        <v>105</v>
      </c>
      <c r="C265" s="12">
        <v>37975.6</v>
      </c>
      <c r="D265" s="12">
        <v>0</v>
      </c>
      <c r="E265" s="12">
        <v>0</v>
      </c>
      <c r="F265" s="12">
        <f>C265+D265+E265</f>
        <v>37975.6</v>
      </c>
      <c r="G265" s="12" t="e">
        <f>#REF!-F265</f>
        <v>#REF!</v>
      </c>
      <c r="H265" s="12">
        <v>29212</v>
      </c>
    </row>
    <row r="266" spans="1:8" ht="34.5" customHeight="1">
      <c r="A266" s="28"/>
      <c r="B266" s="2" t="s">
        <v>23</v>
      </c>
      <c r="C266" s="11">
        <f>C267+C268+C269+C270+C271</f>
        <v>179922.91</v>
      </c>
      <c r="D266" s="11">
        <f>D267+D268+D269+D270+D271</f>
        <v>25387.079999999998</v>
      </c>
      <c r="E266" s="11">
        <f>E267+E268+E269+E270+E271</f>
        <v>421097.15</v>
      </c>
      <c r="F266" s="11">
        <f>F267+F268+F269+F270+F271</f>
        <v>626407.14</v>
      </c>
      <c r="G266" s="11" t="e">
        <f>G267+G268+G269+G270+G271</f>
        <v>#REF!</v>
      </c>
      <c r="H266" s="11">
        <v>311905.1</v>
      </c>
    </row>
    <row r="267" spans="1:8" ht="30.75" customHeight="1">
      <c r="A267" s="28"/>
      <c r="B267" s="3" t="s">
        <v>104</v>
      </c>
      <c r="C267" s="12">
        <v>88536</v>
      </c>
      <c r="D267" s="12">
        <v>0</v>
      </c>
      <c r="E267" s="12">
        <v>21955.5</v>
      </c>
      <c r="F267" s="12">
        <f>C267+D267+E267</f>
        <v>110491.5</v>
      </c>
      <c r="G267" s="12" t="e">
        <f>#REF!-F267</f>
        <v>#REF!</v>
      </c>
      <c r="H267" s="12">
        <v>48968.5</v>
      </c>
    </row>
    <row r="268" spans="1:8" ht="27.75" customHeight="1">
      <c r="A268" s="28"/>
      <c r="B268" s="3" t="s">
        <v>105</v>
      </c>
      <c r="C268" s="12">
        <v>39240</v>
      </c>
      <c r="D268" s="12">
        <v>817.17</v>
      </c>
      <c r="E268" s="12">
        <v>44798.35</v>
      </c>
      <c r="F268" s="12">
        <f>C268+D268+E268</f>
        <v>84855.51999999999</v>
      </c>
      <c r="G268" s="12" t="e">
        <f>#REF!-F268</f>
        <v>#REF!</v>
      </c>
      <c r="H268" s="12">
        <v>133416</v>
      </c>
    </row>
    <row r="269" spans="1:8" ht="27.75" customHeight="1">
      <c r="A269" s="28"/>
      <c r="B269" s="3" t="s">
        <v>106</v>
      </c>
      <c r="C269" s="12">
        <v>45824.91</v>
      </c>
      <c r="D269" s="12">
        <v>24569.91</v>
      </c>
      <c r="E269" s="12">
        <v>156695.3</v>
      </c>
      <c r="F269" s="12">
        <f>C269+D269+E269</f>
        <v>227090.12</v>
      </c>
      <c r="G269" s="12" t="e">
        <f>#REF!-F269</f>
        <v>#REF!</v>
      </c>
      <c r="H269" s="12">
        <v>126359.6</v>
      </c>
    </row>
    <row r="270" spans="1:8" ht="30.75" customHeight="1">
      <c r="A270" s="28"/>
      <c r="B270" s="3" t="s">
        <v>107</v>
      </c>
      <c r="C270" s="12">
        <v>6322</v>
      </c>
      <c r="D270" s="12">
        <v>0</v>
      </c>
      <c r="E270" s="12">
        <v>7902.5</v>
      </c>
      <c r="F270" s="12">
        <f>C270+D270+E270</f>
        <v>14224.5</v>
      </c>
      <c r="G270" s="12" t="e">
        <f>#REF!-F270</f>
        <v>#REF!</v>
      </c>
      <c r="H270" s="12">
        <v>3161</v>
      </c>
    </row>
    <row r="271" spans="1:8" ht="60.75" customHeight="1">
      <c r="A271" s="28"/>
      <c r="B271" s="3" t="s">
        <v>112</v>
      </c>
      <c r="C271" s="12">
        <v>0</v>
      </c>
      <c r="D271" s="12">
        <v>0</v>
      </c>
      <c r="E271" s="12">
        <v>189745.5</v>
      </c>
      <c r="F271" s="12">
        <f>C271+D271+E271</f>
        <v>189745.5</v>
      </c>
      <c r="G271" s="12" t="e">
        <f>#REF!-F271</f>
        <v>#REF!</v>
      </c>
      <c r="H271" s="12">
        <v>0</v>
      </c>
    </row>
    <row r="272" spans="1:8" ht="39" customHeight="1">
      <c r="A272" s="28"/>
      <c r="B272" s="2" t="s">
        <v>41</v>
      </c>
      <c r="C272" s="11">
        <f>C273+C274+C275</f>
        <v>7180.52</v>
      </c>
      <c r="D272" s="11">
        <f>D273+D274+D275</f>
        <v>685.44</v>
      </c>
      <c r="E272" s="11">
        <f>E273+E274+E275</f>
        <v>242246.93</v>
      </c>
      <c r="F272" s="11">
        <f>F273+F274+F275</f>
        <v>250112.89</v>
      </c>
      <c r="G272" s="11" t="e">
        <f>G273+G274+G275</f>
        <v>#REF!</v>
      </c>
      <c r="H272" s="11">
        <v>237.19</v>
      </c>
    </row>
    <row r="273" spans="1:8" ht="50.25" customHeight="1">
      <c r="A273" s="28"/>
      <c r="B273" s="3" t="s">
        <v>114</v>
      </c>
      <c r="C273" s="12">
        <v>0</v>
      </c>
      <c r="D273" s="12">
        <v>0</v>
      </c>
      <c r="E273" s="12">
        <v>193943.38</v>
      </c>
      <c r="F273" s="12">
        <f>C273+D273+E273</f>
        <v>193943.38</v>
      </c>
      <c r="G273" s="12" t="e">
        <f>#REF!-F273</f>
        <v>#REF!</v>
      </c>
      <c r="H273" s="12">
        <v>237.19</v>
      </c>
    </row>
    <row r="274" spans="1:8" ht="52.5" customHeight="1">
      <c r="A274" s="28"/>
      <c r="B274" s="3" t="s">
        <v>115</v>
      </c>
      <c r="C274" s="12">
        <v>7180.52</v>
      </c>
      <c r="D274" s="12">
        <v>685.44</v>
      </c>
      <c r="E274" s="12">
        <v>48303.55</v>
      </c>
      <c r="F274" s="12">
        <f>C274+D274+E274</f>
        <v>56169.51</v>
      </c>
      <c r="G274" s="12" t="e">
        <f>#REF!-F274</f>
        <v>#REF!</v>
      </c>
      <c r="H274" s="12">
        <v>0</v>
      </c>
    </row>
    <row r="275" spans="1:8" ht="50.25" customHeight="1">
      <c r="A275" s="28"/>
      <c r="B275" s="3" t="s">
        <v>109</v>
      </c>
      <c r="C275" s="12">
        <v>0</v>
      </c>
      <c r="D275" s="12">
        <v>0</v>
      </c>
      <c r="E275" s="12">
        <v>0</v>
      </c>
      <c r="F275" s="12">
        <f>C275+D275+E275</f>
        <v>0</v>
      </c>
      <c r="G275" s="12" t="e">
        <f>#REF!-F275</f>
        <v>#REF!</v>
      </c>
      <c r="H275" s="12">
        <v>0</v>
      </c>
    </row>
    <row r="276" spans="1:8" ht="39" customHeight="1">
      <c r="A276" s="28"/>
      <c r="B276" s="2" t="s">
        <v>90</v>
      </c>
      <c r="C276" s="11">
        <f>C277</f>
        <v>0</v>
      </c>
      <c r="D276" s="11">
        <f>D277</f>
        <v>0</v>
      </c>
      <c r="E276" s="11">
        <f>E277</f>
        <v>0</v>
      </c>
      <c r="F276" s="11">
        <f>F277</f>
        <v>0</v>
      </c>
      <c r="G276" s="11" t="e">
        <f>G277</f>
        <v>#REF!</v>
      </c>
      <c r="H276" s="11">
        <v>0</v>
      </c>
    </row>
    <row r="277" spans="1:8" ht="30.75" customHeight="1">
      <c r="A277" s="28"/>
      <c r="B277" s="3" t="s">
        <v>109</v>
      </c>
      <c r="C277" s="12">
        <v>0</v>
      </c>
      <c r="D277" s="12">
        <v>0</v>
      </c>
      <c r="E277" s="12">
        <v>0</v>
      </c>
      <c r="F277" s="12">
        <f>C277+D277+E277</f>
        <v>0</v>
      </c>
      <c r="G277" s="12" t="e">
        <f>#REF!-F277</f>
        <v>#REF!</v>
      </c>
      <c r="H277" s="12">
        <v>0</v>
      </c>
    </row>
    <row r="278" spans="1:8" ht="30.75" customHeight="1">
      <c r="A278" s="28"/>
      <c r="B278" s="2" t="s">
        <v>94</v>
      </c>
      <c r="C278" s="11">
        <f>C279+C280</f>
        <v>0</v>
      </c>
      <c r="D278" s="11">
        <f>D279+D280</f>
        <v>142188.95</v>
      </c>
      <c r="E278" s="11">
        <f>E279+E280</f>
        <v>0</v>
      </c>
      <c r="F278" s="11">
        <f>F279+F280</f>
        <v>142188.95</v>
      </c>
      <c r="G278" s="11" t="e">
        <f>G279+G280</f>
        <v>#REF!</v>
      </c>
      <c r="H278" s="11">
        <v>0</v>
      </c>
    </row>
    <row r="279" spans="1:8" ht="30.75" customHeight="1">
      <c r="A279" s="28"/>
      <c r="B279" s="3" t="s">
        <v>103</v>
      </c>
      <c r="C279" s="12">
        <v>0</v>
      </c>
      <c r="D279" s="12">
        <v>142188.95</v>
      </c>
      <c r="E279" s="12">
        <v>0</v>
      </c>
      <c r="F279" s="12">
        <f>C279+D279+E279</f>
        <v>142188.95</v>
      </c>
      <c r="G279" s="12" t="e">
        <f>#REF!-F279</f>
        <v>#REF!</v>
      </c>
      <c r="H279" s="12">
        <v>0</v>
      </c>
    </row>
    <row r="280" spans="1:8" ht="30.75" customHeight="1">
      <c r="A280" s="28"/>
      <c r="B280" s="3" t="s">
        <v>105</v>
      </c>
      <c r="C280" s="12">
        <v>0</v>
      </c>
      <c r="D280" s="12">
        <v>0</v>
      </c>
      <c r="E280" s="12">
        <v>0</v>
      </c>
      <c r="F280" s="12">
        <f>C280+D280+E280</f>
        <v>0</v>
      </c>
      <c r="G280" s="12" t="e">
        <f>#REF!-F280</f>
        <v>#REF!</v>
      </c>
      <c r="H280" s="12">
        <v>0</v>
      </c>
    </row>
    <row r="281" spans="1:8" ht="30.75" customHeight="1">
      <c r="A281" s="28"/>
      <c r="B281" s="2" t="s">
        <v>49</v>
      </c>
      <c r="C281" s="11">
        <f>C282+C283+C284+C285+C286</f>
        <v>325976.16</v>
      </c>
      <c r="D281" s="11">
        <f>D282+D283+D284+D285+D286</f>
        <v>499853.44</v>
      </c>
      <c r="E281" s="11">
        <f>E282+E283+E284+E285+E286</f>
        <v>48451.98</v>
      </c>
      <c r="F281" s="11">
        <f>F282+F283+F284+F285+F286</f>
        <v>874281.5800000001</v>
      </c>
      <c r="G281" s="11" t="e">
        <f>G282+G283+G284+G285+G286</f>
        <v>#REF!</v>
      </c>
      <c r="H281" s="11">
        <v>409408.66</v>
      </c>
    </row>
    <row r="282" spans="1:8" ht="46.5" customHeight="1">
      <c r="A282" s="28"/>
      <c r="B282" s="3" t="s">
        <v>108</v>
      </c>
      <c r="C282" s="12">
        <v>21479.16</v>
      </c>
      <c r="D282" s="12">
        <v>58621.44</v>
      </c>
      <c r="E282" s="12">
        <v>48451.98</v>
      </c>
      <c r="F282" s="12">
        <f>C282+D282+E282</f>
        <v>128552.58000000002</v>
      </c>
      <c r="G282" s="12" t="e">
        <f>#REF!-F282</f>
        <v>#REF!</v>
      </c>
      <c r="H282" s="12">
        <v>84519.61</v>
      </c>
    </row>
    <row r="283" spans="1:8" ht="30.75" customHeight="1">
      <c r="A283" s="28"/>
      <c r="B283" s="3" t="s">
        <v>109</v>
      </c>
      <c r="C283" s="12">
        <v>0</v>
      </c>
      <c r="D283" s="12">
        <v>0</v>
      </c>
      <c r="E283" s="12">
        <v>0</v>
      </c>
      <c r="F283" s="12">
        <f>C283+D283+E283</f>
        <v>0</v>
      </c>
      <c r="G283" s="12" t="e">
        <f>#REF!-F283</f>
        <v>#REF!</v>
      </c>
      <c r="H283" s="12">
        <v>0</v>
      </c>
    </row>
    <row r="284" spans="1:8" ht="56.25" customHeight="1">
      <c r="A284" s="28"/>
      <c r="B284" s="3" t="s">
        <v>115</v>
      </c>
      <c r="C284" s="12">
        <v>0</v>
      </c>
      <c r="D284" s="12">
        <v>0</v>
      </c>
      <c r="E284" s="12">
        <v>0</v>
      </c>
      <c r="F284" s="12">
        <f>C284+D284+E284</f>
        <v>0</v>
      </c>
      <c r="G284" s="12" t="e">
        <f>#REF!-F284</f>
        <v>#REF!</v>
      </c>
      <c r="H284" s="12">
        <v>0</v>
      </c>
    </row>
    <row r="285" spans="1:8" ht="67.5" customHeight="1">
      <c r="A285" s="28"/>
      <c r="B285" s="3" t="s">
        <v>110</v>
      </c>
      <c r="C285" s="12">
        <v>0</v>
      </c>
      <c r="D285" s="12">
        <v>0</v>
      </c>
      <c r="E285" s="12">
        <v>0</v>
      </c>
      <c r="F285" s="12">
        <f>C285+D285+E285</f>
        <v>0</v>
      </c>
      <c r="G285" s="12" t="e">
        <f>#REF!-F285</f>
        <v>#REF!</v>
      </c>
      <c r="H285" s="12">
        <v>0</v>
      </c>
    </row>
    <row r="286" spans="1:8" ht="75.75" customHeight="1">
      <c r="A286" s="28"/>
      <c r="B286" s="3" t="s">
        <v>111</v>
      </c>
      <c r="C286" s="12">
        <v>304497</v>
      </c>
      <c r="D286" s="12">
        <v>441232</v>
      </c>
      <c r="E286" s="12">
        <v>0</v>
      </c>
      <c r="F286" s="12">
        <f>C286+D286+E286</f>
        <v>745729</v>
      </c>
      <c r="G286" s="12" t="e">
        <f>#REF!-F286</f>
        <v>#REF!</v>
      </c>
      <c r="H286" s="12">
        <v>324889.05</v>
      </c>
    </row>
    <row r="287" spans="1:8" ht="30.75" customHeight="1">
      <c r="A287" s="28"/>
      <c r="B287" s="2" t="s">
        <v>116</v>
      </c>
      <c r="C287" s="11">
        <f>C288+C290+C289</f>
        <v>0</v>
      </c>
      <c r="D287" s="11">
        <f>D288+D290+D289</f>
        <v>466577.33999999997</v>
      </c>
      <c r="E287" s="11">
        <f>E288+E290+E289</f>
        <v>210382.53</v>
      </c>
      <c r="F287" s="11">
        <f>F288+F290+F289</f>
        <v>676959.87</v>
      </c>
      <c r="G287" s="11" t="e">
        <f>G288+G290+G289</f>
        <v>#REF!</v>
      </c>
      <c r="H287" s="11">
        <v>658608.16</v>
      </c>
    </row>
    <row r="288" spans="1:8" ht="46.5" customHeight="1">
      <c r="A288" s="28"/>
      <c r="B288" s="3" t="s">
        <v>108</v>
      </c>
      <c r="C288" s="12">
        <v>0</v>
      </c>
      <c r="D288" s="12">
        <v>260536.34</v>
      </c>
      <c r="E288" s="12">
        <v>6334.53</v>
      </c>
      <c r="F288" s="12">
        <f>C288+D288+E288</f>
        <v>266870.87</v>
      </c>
      <c r="G288" s="12" t="e">
        <f>#REF!-F288</f>
        <v>#REF!</v>
      </c>
      <c r="H288" s="12">
        <v>96911.98</v>
      </c>
    </row>
    <row r="289" spans="1:8" ht="46.5" customHeight="1">
      <c r="A289" s="28"/>
      <c r="B289" s="3" t="s">
        <v>114</v>
      </c>
      <c r="C289" s="12">
        <v>0</v>
      </c>
      <c r="D289" s="12">
        <v>0</v>
      </c>
      <c r="E289" s="12">
        <v>0</v>
      </c>
      <c r="F289" s="12">
        <f>C289+D289+E289</f>
        <v>0</v>
      </c>
      <c r="G289" s="12" t="e">
        <f>#REF!-F289</f>
        <v>#REF!</v>
      </c>
      <c r="H289" s="12">
        <v>0</v>
      </c>
    </row>
    <row r="290" spans="1:8" ht="75.75" customHeight="1">
      <c r="A290" s="28"/>
      <c r="B290" s="3" t="s">
        <v>111</v>
      </c>
      <c r="C290" s="12">
        <v>0</v>
      </c>
      <c r="D290" s="12">
        <v>206041</v>
      </c>
      <c r="E290" s="12">
        <v>204048</v>
      </c>
      <c r="F290" s="12">
        <f>C290+D290+E290</f>
        <v>410089</v>
      </c>
      <c r="G290" s="12" t="e">
        <f>#REF!-F290</f>
        <v>#REF!</v>
      </c>
      <c r="H290" s="12">
        <v>561696.18</v>
      </c>
    </row>
    <row r="291" spans="1:8" ht="40.5" customHeight="1">
      <c r="A291" s="29"/>
      <c r="B291" s="2" t="s">
        <v>8</v>
      </c>
      <c r="C291" s="10">
        <f>C272+C266+C263+C259+C251+C239+C227+C276+C278+C281+C287</f>
        <v>5353369.5600000005</v>
      </c>
      <c r="D291" s="10">
        <f>D272+D266+D263+D259+D251+D239+D227+D276+D278+D281+D287</f>
        <v>3002596.44</v>
      </c>
      <c r="E291" s="10">
        <f>E272+E266+E263+E259+E251+E239+E227+E276+E278+E281+E287</f>
        <v>3701082.41</v>
      </c>
      <c r="F291" s="10">
        <f>F272+F266+F263+F259+F251+F239+F227+F276+F278+F281+F287</f>
        <v>12057048.409999998</v>
      </c>
      <c r="G291" s="10" t="e">
        <f>G272+G266+G263+G259+G251+G239+G227+G276+G278+G281+G287</f>
        <v>#REF!</v>
      </c>
      <c r="H291" s="10">
        <v>7724746.08</v>
      </c>
    </row>
    <row r="292" spans="1:8" ht="29.25" customHeight="1">
      <c r="A292" s="35" t="s">
        <v>117</v>
      </c>
      <c r="B292" s="18" t="s">
        <v>22</v>
      </c>
      <c r="C292" s="11">
        <f>C293+C294+C295+C296+C297+C298+C299</f>
        <v>8925</v>
      </c>
      <c r="D292" s="11">
        <f>D293+D294+D295+D296+D297+D298+D299</f>
        <v>29430</v>
      </c>
      <c r="E292" s="11">
        <f>E293+E294+E295+E296+E297+E298+E299</f>
        <v>54026</v>
      </c>
      <c r="F292" s="11">
        <f>F293+F294+F295+F296+F297+F298+F299</f>
        <v>92381</v>
      </c>
      <c r="G292" s="11" t="e">
        <f>G293+G294+G295+G296+G297+G298+G299</f>
        <v>#REF!</v>
      </c>
      <c r="H292" s="11">
        <v>81731.3</v>
      </c>
    </row>
    <row r="293" spans="1:8" ht="29.25" customHeight="1">
      <c r="A293" s="36"/>
      <c r="B293" s="19" t="s">
        <v>118</v>
      </c>
      <c r="C293" s="12">
        <v>8925</v>
      </c>
      <c r="D293" s="12">
        <v>0</v>
      </c>
      <c r="E293" s="12">
        <v>37842</v>
      </c>
      <c r="F293" s="12">
        <f aca="true" t="shared" si="9" ref="F293:F298">C293+D293+E293</f>
        <v>46767</v>
      </c>
      <c r="G293" s="12" t="e">
        <f>#REF!-F293</f>
        <v>#REF!</v>
      </c>
      <c r="H293" s="12">
        <v>9371.25</v>
      </c>
    </row>
    <row r="294" spans="1:8" ht="29.25" customHeight="1">
      <c r="A294" s="36"/>
      <c r="B294" s="19" t="s">
        <v>119</v>
      </c>
      <c r="C294" s="12">
        <v>0</v>
      </c>
      <c r="D294" s="12">
        <v>0</v>
      </c>
      <c r="E294" s="12">
        <v>0</v>
      </c>
      <c r="F294" s="12">
        <f t="shared" si="9"/>
        <v>0</v>
      </c>
      <c r="G294" s="12" t="e">
        <f>#REF!-F294</f>
        <v>#REF!</v>
      </c>
      <c r="H294" s="12">
        <v>0</v>
      </c>
    </row>
    <row r="295" spans="1:8" ht="29.25" customHeight="1">
      <c r="A295" s="36"/>
      <c r="B295" s="19" t="s">
        <v>120</v>
      </c>
      <c r="C295" s="12">
        <v>0</v>
      </c>
      <c r="D295" s="12">
        <v>0</v>
      </c>
      <c r="E295" s="12">
        <v>13328</v>
      </c>
      <c r="F295" s="12">
        <f t="shared" si="9"/>
        <v>13328</v>
      </c>
      <c r="G295" s="12" t="e">
        <f>#REF!-F295</f>
        <v>#REF!</v>
      </c>
      <c r="H295" s="12">
        <v>57873.5</v>
      </c>
    </row>
    <row r="296" spans="1:8" ht="29.25" customHeight="1">
      <c r="A296" s="36"/>
      <c r="B296" s="19" t="s">
        <v>121</v>
      </c>
      <c r="C296" s="12">
        <v>0</v>
      </c>
      <c r="D296" s="12">
        <v>0</v>
      </c>
      <c r="E296" s="12">
        <v>0</v>
      </c>
      <c r="F296" s="12">
        <f t="shared" si="9"/>
        <v>0</v>
      </c>
      <c r="G296" s="12" t="e">
        <f>#REF!-F296</f>
        <v>#REF!</v>
      </c>
      <c r="H296" s="12">
        <v>0</v>
      </c>
    </row>
    <row r="297" spans="1:8" ht="29.25" customHeight="1">
      <c r="A297" s="36"/>
      <c r="B297" s="19" t="s">
        <v>122</v>
      </c>
      <c r="C297" s="12">
        <v>0</v>
      </c>
      <c r="D297" s="12">
        <v>29430</v>
      </c>
      <c r="E297" s="12">
        <v>0</v>
      </c>
      <c r="F297" s="12">
        <f t="shared" si="9"/>
        <v>29430</v>
      </c>
      <c r="G297" s="12" t="e">
        <f>#REF!-F297</f>
        <v>#REF!</v>
      </c>
      <c r="H297" s="12">
        <v>0</v>
      </c>
    </row>
    <row r="298" spans="1:8" ht="29.25" customHeight="1">
      <c r="A298" s="36"/>
      <c r="B298" s="19" t="s">
        <v>123</v>
      </c>
      <c r="C298" s="12">
        <v>0</v>
      </c>
      <c r="D298" s="12">
        <v>0</v>
      </c>
      <c r="E298" s="12">
        <v>2856</v>
      </c>
      <c r="F298" s="12">
        <f t="shared" si="9"/>
        <v>2856</v>
      </c>
      <c r="G298" s="12" t="e">
        <f>#REF!-F298</f>
        <v>#REF!</v>
      </c>
      <c r="H298" s="12">
        <v>14486.55</v>
      </c>
    </row>
    <row r="299" spans="1:8" ht="29.25" customHeight="1">
      <c r="A299" s="36"/>
      <c r="B299" s="19" t="s">
        <v>124</v>
      </c>
      <c r="C299" s="12">
        <v>0</v>
      </c>
      <c r="D299" s="12">
        <v>0</v>
      </c>
      <c r="E299" s="12">
        <v>0</v>
      </c>
      <c r="F299" s="12">
        <f>C299+D299+E299</f>
        <v>0</v>
      </c>
      <c r="G299" s="12" t="e">
        <f>#REF!-F299</f>
        <v>#REF!</v>
      </c>
      <c r="H299" s="12">
        <v>0</v>
      </c>
    </row>
    <row r="300" spans="1:8" ht="29.25" customHeight="1">
      <c r="A300" s="36"/>
      <c r="B300" s="18" t="s">
        <v>48</v>
      </c>
      <c r="C300" s="11">
        <f>C301+C302+C303+C304</f>
        <v>0</v>
      </c>
      <c r="D300" s="11">
        <f>D301+D302+D303+D304</f>
        <v>0</v>
      </c>
      <c r="E300" s="11">
        <f>E301+E302+E303+E304</f>
        <v>0</v>
      </c>
      <c r="F300" s="11">
        <f>F301+F302+F303+F304</f>
        <v>0</v>
      </c>
      <c r="G300" s="11" t="e">
        <f>G301+G302+G303+G304</f>
        <v>#REF!</v>
      </c>
      <c r="H300" s="11">
        <v>42181.28999999999</v>
      </c>
    </row>
    <row r="301" spans="1:8" ht="29.25" customHeight="1">
      <c r="A301" s="36"/>
      <c r="B301" s="19" t="s">
        <v>118</v>
      </c>
      <c r="C301" s="12">
        <v>0</v>
      </c>
      <c r="D301" s="12">
        <v>0</v>
      </c>
      <c r="E301" s="12">
        <v>0</v>
      </c>
      <c r="F301" s="12">
        <f>C301+D301+E301</f>
        <v>0</v>
      </c>
      <c r="G301" s="12" t="e">
        <f>#REF!-F301</f>
        <v>#REF!</v>
      </c>
      <c r="H301" s="12">
        <v>0</v>
      </c>
    </row>
    <row r="302" spans="1:8" ht="29.25" customHeight="1">
      <c r="A302" s="36"/>
      <c r="B302" s="19" t="s">
        <v>120</v>
      </c>
      <c r="C302" s="12">
        <v>0</v>
      </c>
      <c r="D302" s="12">
        <v>0</v>
      </c>
      <c r="E302" s="12">
        <v>0</v>
      </c>
      <c r="F302" s="12">
        <f>C302+D302+E302</f>
        <v>0</v>
      </c>
      <c r="G302" s="12" t="e">
        <f>#REF!-F302</f>
        <v>#REF!</v>
      </c>
      <c r="H302" s="12">
        <v>41126.11</v>
      </c>
    </row>
    <row r="303" spans="1:8" ht="29.25" customHeight="1">
      <c r="A303" s="36"/>
      <c r="B303" s="19" t="s">
        <v>122</v>
      </c>
      <c r="C303" s="12">
        <v>0</v>
      </c>
      <c r="D303" s="12">
        <v>0</v>
      </c>
      <c r="E303" s="12">
        <v>0</v>
      </c>
      <c r="F303" s="12">
        <f>C303+D303+E303</f>
        <v>0</v>
      </c>
      <c r="G303" s="12" t="e">
        <f>#REF!-F303</f>
        <v>#REF!</v>
      </c>
      <c r="H303" s="12">
        <v>527.59</v>
      </c>
    </row>
    <row r="304" spans="1:8" ht="29.25" customHeight="1">
      <c r="A304" s="36"/>
      <c r="B304" s="19" t="s">
        <v>123</v>
      </c>
      <c r="C304" s="12">
        <v>0</v>
      </c>
      <c r="D304" s="12">
        <v>0</v>
      </c>
      <c r="E304" s="12">
        <v>0</v>
      </c>
      <c r="F304" s="12">
        <f>C304+D304+E304</f>
        <v>0</v>
      </c>
      <c r="G304" s="12" t="e">
        <f>#REF!-F304</f>
        <v>#REF!</v>
      </c>
      <c r="H304" s="12">
        <v>527.59</v>
      </c>
    </row>
    <row r="305" spans="1:8" ht="29.25" customHeight="1">
      <c r="A305" s="36"/>
      <c r="B305" s="2" t="s">
        <v>45</v>
      </c>
      <c r="C305" s="11">
        <f>C306+C307</f>
        <v>75791.49</v>
      </c>
      <c r="D305" s="11">
        <f>D306+D307</f>
        <v>0</v>
      </c>
      <c r="E305" s="11">
        <f>E306+E307</f>
        <v>0</v>
      </c>
      <c r="F305" s="11">
        <f>F306+F307</f>
        <v>75791.49</v>
      </c>
      <c r="G305" s="11" t="e">
        <f>G306+G307</f>
        <v>#REF!</v>
      </c>
      <c r="H305" s="11">
        <v>0</v>
      </c>
    </row>
    <row r="306" spans="1:8" ht="29.25" customHeight="1">
      <c r="A306" s="36"/>
      <c r="B306" s="19" t="s">
        <v>118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29.25" customHeight="1">
      <c r="A307" s="36"/>
      <c r="B307" s="19" t="s">
        <v>120</v>
      </c>
      <c r="C307" s="12">
        <v>75791.49</v>
      </c>
      <c r="D307" s="12">
        <v>0</v>
      </c>
      <c r="E307" s="12">
        <v>0</v>
      </c>
      <c r="F307" s="12">
        <f>C307+D307+E307</f>
        <v>75791.49</v>
      </c>
      <c r="G307" s="12" t="e">
        <f>#REF!-F307</f>
        <v>#REF!</v>
      </c>
      <c r="H307" s="12">
        <v>0</v>
      </c>
    </row>
    <row r="308" spans="1:8" ht="33" customHeight="1">
      <c r="A308" s="36"/>
      <c r="B308" s="2" t="s">
        <v>94</v>
      </c>
      <c r="C308" s="11">
        <f>C309+C310+C311+C312+C313</f>
        <v>1785</v>
      </c>
      <c r="D308" s="11">
        <f>D309+D310+D311+D312+D313</f>
        <v>0</v>
      </c>
      <c r="E308" s="11">
        <f>E309+E310+E311+E312+E313</f>
        <v>0</v>
      </c>
      <c r="F308" s="11">
        <f>F309+F310+F311+F312+F313</f>
        <v>1785</v>
      </c>
      <c r="G308" s="11" t="e">
        <f>G309+G310+G311+G312+G313</f>
        <v>#REF!</v>
      </c>
      <c r="H308" s="11">
        <v>0</v>
      </c>
    </row>
    <row r="309" spans="1:8" ht="29.25" customHeight="1">
      <c r="A309" s="36"/>
      <c r="B309" s="19" t="s">
        <v>118</v>
      </c>
      <c r="C309" s="12">
        <v>1785</v>
      </c>
      <c r="D309" s="12">
        <v>0</v>
      </c>
      <c r="E309" s="12">
        <v>0</v>
      </c>
      <c r="F309" s="12">
        <f>C309+D309+E309</f>
        <v>1785</v>
      </c>
      <c r="G309" s="12" t="e">
        <f>#REF!-F309</f>
        <v>#REF!</v>
      </c>
      <c r="H309" s="12">
        <v>0</v>
      </c>
    </row>
    <row r="310" spans="1:8" ht="29.25" customHeight="1">
      <c r="A310" s="36"/>
      <c r="B310" s="19" t="s">
        <v>119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9.25" customHeight="1">
      <c r="A311" s="36"/>
      <c r="B311" s="19" t="s">
        <v>125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9.25" customHeight="1">
      <c r="A312" s="36"/>
      <c r="B312" s="19" t="s">
        <v>121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29.25" customHeight="1">
      <c r="A313" s="36"/>
      <c r="B313" s="19" t="s">
        <v>124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33" customHeight="1">
      <c r="A314" s="36"/>
      <c r="B314" s="2" t="s">
        <v>17</v>
      </c>
      <c r="C314" s="11">
        <f>C315+C316+C317+C318</f>
        <v>0</v>
      </c>
      <c r="D314" s="11">
        <f>D315+D316+D317+D318</f>
        <v>0</v>
      </c>
      <c r="E314" s="11">
        <f>E315+E316+E317+E318</f>
        <v>241165.26</v>
      </c>
      <c r="F314" s="11">
        <f>F315+F316+F317+F318</f>
        <v>241165.26</v>
      </c>
      <c r="G314" s="11" t="e">
        <f>G315+G316+G317+G318</f>
        <v>#REF!</v>
      </c>
      <c r="H314" s="11">
        <v>0</v>
      </c>
    </row>
    <row r="315" spans="1:8" ht="29.25" customHeight="1">
      <c r="A315" s="36"/>
      <c r="B315" s="19" t="s">
        <v>118</v>
      </c>
      <c r="C315" s="12">
        <v>0</v>
      </c>
      <c r="D315" s="12">
        <v>0</v>
      </c>
      <c r="E315" s="12">
        <v>0</v>
      </c>
      <c r="F315" s="12">
        <f>C315+D315+E315</f>
        <v>0</v>
      </c>
      <c r="G315" s="12" t="e">
        <f>#REF!-F315</f>
        <v>#REF!</v>
      </c>
      <c r="H315" s="12">
        <v>0</v>
      </c>
    </row>
    <row r="316" spans="1:8" ht="29.25" customHeight="1">
      <c r="A316" s="36"/>
      <c r="B316" s="19" t="s">
        <v>120</v>
      </c>
      <c r="C316" s="12">
        <v>0</v>
      </c>
      <c r="D316" s="12">
        <v>0</v>
      </c>
      <c r="E316" s="12">
        <v>0</v>
      </c>
      <c r="F316" s="12">
        <f>C316+D316+E316</f>
        <v>0</v>
      </c>
      <c r="G316" s="12" t="e">
        <f>#REF!-F316</f>
        <v>#REF!</v>
      </c>
      <c r="H316" s="12">
        <v>0</v>
      </c>
    </row>
    <row r="317" spans="1:8" ht="29.25" customHeight="1">
      <c r="A317" s="36"/>
      <c r="B317" s="19" t="s">
        <v>122</v>
      </c>
      <c r="C317" s="12">
        <v>0</v>
      </c>
      <c r="D317" s="12">
        <v>0</v>
      </c>
      <c r="E317" s="12">
        <v>126349.52</v>
      </c>
      <c r="F317" s="12">
        <f>C317+D317+E317</f>
        <v>126349.52</v>
      </c>
      <c r="G317" s="12" t="e">
        <f>#REF!-F317</f>
        <v>#REF!</v>
      </c>
      <c r="H317" s="12">
        <v>0</v>
      </c>
    </row>
    <row r="318" spans="1:8" ht="29.25" customHeight="1">
      <c r="A318" s="36"/>
      <c r="B318" s="19" t="s">
        <v>123</v>
      </c>
      <c r="C318" s="12">
        <v>0</v>
      </c>
      <c r="D318" s="12">
        <v>0</v>
      </c>
      <c r="E318" s="12">
        <v>114815.74</v>
      </c>
      <c r="F318" s="12">
        <f>C318+D318+E318</f>
        <v>114815.74</v>
      </c>
      <c r="G318" s="12" t="e">
        <f>#REF!-F318</f>
        <v>#REF!</v>
      </c>
      <c r="H318" s="12">
        <v>0</v>
      </c>
    </row>
    <row r="319" spans="1:8" ht="28.5" customHeight="1">
      <c r="A319" s="36"/>
      <c r="B319" s="2" t="s">
        <v>49</v>
      </c>
      <c r="C319" s="11">
        <f>C320+C321+C322</f>
        <v>134872.02</v>
      </c>
      <c r="D319" s="11">
        <f>D320+D321+D322</f>
        <v>43939</v>
      </c>
      <c r="E319" s="11">
        <f>E320+E321+E322</f>
        <v>13566.51</v>
      </c>
      <c r="F319" s="11">
        <f>F320+F321+F322</f>
        <v>192377.53</v>
      </c>
      <c r="G319" s="11" t="e">
        <f>G320+G321+G322</f>
        <v>#REF!</v>
      </c>
      <c r="H319" s="11">
        <v>0</v>
      </c>
    </row>
    <row r="320" spans="1:8" ht="28.5" customHeight="1">
      <c r="A320" s="36"/>
      <c r="B320" s="19" t="s">
        <v>118</v>
      </c>
      <c r="C320" s="12">
        <v>0</v>
      </c>
      <c r="D320" s="12">
        <v>0</v>
      </c>
      <c r="E320" s="12">
        <v>0</v>
      </c>
      <c r="F320" s="12">
        <f>C320+D320+E320</f>
        <v>0</v>
      </c>
      <c r="G320" s="12" t="e">
        <f>#REF!-F320</f>
        <v>#REF!</v>
      </c>
      <c r="H320" s="12">
        <v>0</v>
      </c>
    </row>
    <row r="321" spans="1:8" ht="28.5" customHeight="1">
      <c r="A321" s="36"/>
      <c r="B321" s="19" t="s">
        <v>122</v>
      </c>
      <c r="C321" s="12">
        <v>134872.02</v>
      </c>
      <c r="D321" s="12">
        <v>43939</v>
      </c>
      <c r="E321" s="12">
        <v>13566.51</v>
      </c>
      <c r="F321" s="12">
        <f>C321+D321+E321</f>
        <v>192377.53</v>
      </c>
      <c r="G321" s="12" t="e">
        <f>#REF!-F321</f>
        <v>#REF!</v>
      </c>
      <c r="H321" s="12">
        <v>0</v>
      </c>
    </row>
    <row r="322" spans="1:8" ht="28.5" customHeight="1">
      <c r="A322" s="36"/>
      <c r="B322" s="19" t="s">
        <v>123</v>
      </c>
      <c r="C322" s="12">
        <v>0</v>
      </c>
      <c r="D322" s="12">
        <v>0</v>
      </c>
      <c r="E322" s="12">
        <v>0</v>
      </c>
      <c r="F322" s="12">
        <f>C322+D322+E322</f>
        <v>0</v>
      </c>
      <c r="G322" s="12" t="e">
        <f>#REF!-F322</f>
        <v>#REF!</v>
      </c>
      <c r="H322" s="12">
        <v>0</v>
      </c>
    </row>
    <row r="323" spans="1:8" ht="34.5" customHeight="1">
      <c r="A323" s="36"/>
      <c r="B323" s="2" t="s">
        <v>24</v>
      </c>
      <c r="C323" s="11">
        <f>C324+C325+C326+C327</f>
        <v>11150.01</v>
      </c>
      <c r="D323" s="11">
        <f>D324+D325+D326+D327</f>
        <v>488557.11</v>
      </c>
      <c r="E323" s="11">
        <f>E324+E325+E326+E327</f>
        <v>0</v>
      </c>
      <c r="F323" s="11">
        <f>F324+F325+F326+F327</f>
        <v>499707.12</v>
      </c>
      <c r="G323" s="11" t="e">
        <f>G324+G325+G326+G327</f>
        <v>#REF!</v>
      </c>
      <c r="H323" s="11">
        <v>0</v>
      </c>
    </row>
    <row r="324" spans="1:8" ht="29.25" customHeight="1">
      <c r="A324" s="36"/>
      <c r="B324" s="19" t="s">
        <v>118</v>
      </c>
      <c r="C324" s="12">
        <v>4082</v>
      </c>
      <c r="D324" s="12">
        <v>447096.21</v>
      </c>
      <c r="E324" s="12">
        <v>0</v>
      </c>
      <c r="F324" s="12">
        <f>C324+D324+E324</f>
        <v>451178.21</v>
      </c>
      <c r="G324" s="12" t="e">
        <f>#REF!-F324</f>
        <v>#REF!</v>
      </c>
      <c r="H324" s="12">
        <v>0</v>
      </c>
    </row>
    <row r="325" spans="1:8" ht="29.25" customHeight="1">
      <c r="A325" s="36"/>
      <c r="B325" s="19" t="s">
        <v>120</v>
      </c>
      <c r="C325" s="12">
        <v>0</v>
      </c>
      <c r="D325" s="12">
        <v>18492</v>
      </c>
      <c r="E325" s="12">
        <v>0</v>
      </c>
      <c r="F325" s="12">
        <f>C325+D325+E325</f>
        <v>18492</v>
      </c>
      <c r="G325" s="12" t="e">
        <f>#REF!-F325</f>
        <v>#REF!</v>
      </c>
      <c r="H325" s="12">
        <v>0</v>
      </c>
    </row>
    <row r="326" spans="1:8" ht="29.25" customHeight="1">
      <c r="A326" s="36"/>
      <c r="B326" s="19" t="s">
        <v>122</v>
      </c>
      <c r="C326" s="12">
        <v>7068.01</v>
      </c>
      <c r="D326" s="12">
        <v>9603.3</v>
      </c>
      <c r="E326" s="12">
        <v>0</v>
      </c>
      <c r="F326" s="12">
        <f>C326+D326+E326</f>
        <v>16671.309999999998</v>
      </c>
      <c r="G326" s="12" t="e">
        <f>#REF!-F326</f>
        <v>#REF!</v>
      </c>
      <c r="H326" s="12">
        <v>0</v>
      </c>
    </row>
    <row r="327" spans="1:8" ht="29.25" customHeight="1">
      <c r="A327" s="36"/>
      <c r="B327" s="19" t="s">
        <v>123</v>
      </c>
      <c r="C327" s="12">
        <v>0</v>
      </c>
      <c r="D327" s="12">
        <v>13365.6</v>
      </c>
      <c r="E327" s="12">
        <v>0</v>
      </c>
      <c r="F327" s="12">
        <f>C327+D327+E327</f>
        <v>13365.6</v>
      </c>
      <c r="G327" s="12" t="e">
        <f>#REF!-F327</f>
        <v>#REF!</v>
      </c>
      <c r="H327" s="12">
        <v>0</v>
      </c>
    </row>
    <row r="328" spans="1:8" ht="43.5" customHeight="1">
      <c r="A328" s="36"/>
      <c r="B328" s="2" t="s">
        <v>29</v>
      </c>
      <c r="C328" s="11">
        <f>C329+C330+C331+C332</f>
        <v>0</v>
      </c>
      <c r="D328" s="11">
        <f>D329+D330+D331+D332</f>
        <v>0</v>
      </c>
      <c r="E328" s="11">
        <f>E329+E330+E331+E332</f>
        <v>41250.619999999995</v>
      </c>
      <c r="F328" s="11">
        <f>F329+F330+F331+F332</f>
        <v>41250.619999999995</v>
      </c>
      <c r="G328" s="11" t="e">
        <f>G329+G330+G331+G332</f>
        <v>#REF!</v>
      </c>
      <c r="H328" s="11">
        <v>0</v>
      </c>
    </row>
    <row r="329" spans="1:8" ht="29.25" customHeight="1">
      <c r="A329" s="36"/>
      <c r="B329" s="19" t="s">
        <v>118</v>
      </c>
      <c r="C329" s="12">
        <v>0</v>
      </c>
      <c r="D329" s="12">
        <v>0</v>
      </c>
      <c r="E329" s="12">
        <v>0</v>
      </c>
      <c r="F329" s="12">
        <f>C329+D329+E329</f>
        <v>0</v>
      </c>
      <c r="G329" s="12" t="e">
        <f>#REF!-F329</f>
        <v>#REF!</v>
      </c>
      <c r="H329" s="12">
        <v>0</v>
      </c>
    </row>
    <row r="330" spans="1:8" ht="29.25" customHeight="1">
      <c r="A330" s="36"/>
      <c r="B330" s="19" t="s">
        <v>120</v>
      </c>
      <c r="C330" s="12">
        <v>0</v>
      </c>
      <c r="D330" s="12">
        <v>0</v>
      </c>
      <c r="E330" s="12">
        <v>13793.82</v>
      </c>
      <c r="F330" s="12">
        <f>C330+D330+E330</f>
        <v>13793.82</v>
      </c>
      <c r="G330" s="12" t="e">
        <f>#REF!-F330</f>
        <v>#REF!</v>
      </c>
      <c r="H330" s="12">
        <v>0</v>
      </c>
    </row>
    <row r="331" spans="1:8" ht="29.25" customHeight="1">
      <c r="A331" s="36"/>
      <c r="B331" s="19" t="s">
        <v>122</v>
      </c>
      <c r="C331" s="12">
        <v>0</v>
      </c>
      <c r="D331" s="12">
        <v>0</v>
      </c>
      <c r="E331" s="12">
        <v>27456.8</v>
      </c>
      <c r="F331" s="12">
        <f>C331+D331+E331</f>
        <v>27456.8</v>
      </c>
      <c r="G331" s="12" t="e">
        <f>#REF!-F331</f>
        <v>#REF!</v>
      </c>
      <c r="H331" s="12">
        <v>0</v>
      </c>
    </row>
    <row r="332" spans="1:8" ht="29.25" customHeight="1">
      <c r="A332" s="36"/>
      <c r="B332" s="19" t="s">
        <v>123</v>
      </c>
      <c r="C332" s="12">
        <v>0</v>
      </c>
      <c r="D332" s="12">
        <v>0</v>
      </c>
      <c r="E332" s="12">
        <v>0</v>
      </c>
      <c r="F332" s="12">
        <f>C332+D332+E332</f>
        <v>0</v>
      </c>
      <c r="G332" s="12" t="e">
        <f>#REF!-F332</f>
        <v>#REF!</v>
      </c>
      <c r="H332" s="12">
        <v>0</v>
      </c>
    </row>
    <row r="333" spans="1:8" ht="45" customHeight="1">
      <c r="A333" s="37"/>
      <c r="B333" s="2" t="s">
        <v>8</v>
      </c>
      <c r="C333" s="11">
        <f>C314+C308+C305+C300+C292+C319+C323+C328</f>
        <v>232523.52000000002</v>
      </c>
      <c r="D333" s="11">
        <f>D314+D308+D305+D300+D292+D319+D323+D328</f>
        <v>561926.11</v>
      </c>
      <c r="E333" s="11">
        <f>E314+E308+E305+E300+E292+E319+E323+E328</f>
        <v>350008.39</v>
      </c>
      <c r="F333" s="11">
        <f>F314+F308+F305+F300+F292+F319+F323+F328</f>
        <v>1144458.02</v>
      </c>
      <c r="G333" s="11" t="e">
        <f>G314+G308+G305+G300+G292+G319+G323+G328</f>
        <v>#REF!</v>
      </c>
      <c r="H333" s="11">
        <v>123912.59</v>
      </c>
    </row>
    <row r="334" spans="1:8" ht="37.5" customHeight="1">
      <c r="A334" s="32" t="s">
        <v>126</v>
      </c>
      <c r="B334" s="2" t="s">
        <v>94</v>
      </c>
      <c r="C334" s="11">
        <f>C335+C336+C337</f>
        <v>0</v>
      </c>
      <c r="D334" s="11">
        <f>D335+D336+D337</f>
        <v>0</v>
      </c>
      <c r="E334" s="11">
        <f>E335+E336+E337</f>
        <v>0</v>
      </c>
      <c r="F334" s="11">
        <f>F335+F336+F337</f>
        <v>0</v>
      </c>
      <c r="G334" s="11" t="e">
        <f>G335+G336+G337</f>
        <v>#REF!</v>
      </c>
      <c r="H334" s="11">
        <v>0</v>
      </c>
    </row>
    <row r="335" spans="1:8" ht="32.25" customHeight="1">
      <c r="A335" s="23"/>
      <c r="B335" s="3" t="s">
        <v>127</v>
      </c>
      <c r="C335" s="12">
        <v>0</v>
      </c>
      <c r="D335" s="12">
        <v>0</v>
      </c>
      <c r="E335" s="12">
        <v>0</v>
      </c>
      <c r="F335" s="12">
        <f>C335+D335+E335</f>
        <v>0</v>
      </c>
      <c r="G335" s="12" t="e">
        <f>#REF!-F335</f>
        <v>#REF!</v>
      </c>
      <c r="H335" s="12">
        <v>0</v>
      </c>
    </row>
    <row r="336" spans="1:8" ht="36" customHeight="1">
      <c r="A336" s="23"/>
      <c r="B336" s="3" t="s">
        <v>128</v>
      </c>
      <c r="C336" s="12">
        <v>0</v>
      </c>
      <c r="D336" s="12">
        <v>0</v>
      </c>
      <c r="E336" s="12">
        <v>0</v>
      </c>
      <c r="F336" s="12">
        <f>C336+D336+E336</f>
        <v>0</v>
      </c>
      <c r="G336" s="12" t="e">
        <f>#REF!-F336</f>
        <v>#REF!</v>
      </c>
      <c r="H336" s="12">
        <v>0</v>
      </c>
    </row>
    <row r="337" spans="1:8" ht="36" customHeight="1">
      <c r="A337" s="23"/>
      <c r="B337" s="3" t="s">
        <v>129</v>
      </c>
      <c r="C337" s="12">
        <v>0</v>
      </c>
      <c r="D337" s="12">
        <v>0</v>
      </c>
      <c r="E337" s="12">
        <v>0</v>
      </c>
      <c r="F337" s="12">
        <f>C337+D337+E337</f>
        <v>0</v>
      </c>
      <c r="G337" s="12" t="e">
        <f>#REF!-F337</f>
        <v>#REF!</v>
      </c>
      <c r="H337" s="12">
        <v>0</v>
      </c>
    </row>
    <row r="338" spans="1:8" ht="33.75" customHeight="1">
      <c r="A338" s="23"/>
      <c r="B338" s="2" t="s">
        <v>22</v>
      </c>
      <c r="C338" s="11">
        <f>C339</f>
        <v>0</v>
      </c>
      <c r="D338" s="11">
        <f>D339</f>
        <v>0</v>
      </c>
      <c r="E338" s="11">
        <f>E339</f>
        <v>0</v>
      </c>
      <c r="F338" s="11">
        <f>F339</f>
        <v>0</v>
      </c>
      <c r="G338" s="11" t="e">
        <f>G339</f>
        <v>#REF!</v>
      </c>
      <c r="H338" s="11">
        <v>2578.14</v>
      </c>
    </row>
    <row r="339" spans="1:8" ht="33.75" customHeight="1">
      <c r="A339" s="23"/>
      <c r="B339" s="3" t="s">
        <v>127</v>
      </c>
      <c r="C339" s="12">
        <v>0</v>
      </c>
      <c r="D339" s="12">
        <v>0</v>
      </c>
      <c r="E339" s="12">
        <v>0</v>
      </c>
      <c r="F339" s="12">
        <f>C339+D339+E339</f>
        <v>0</v>
      </c>
      <c r="G339" s="12" t="e">
        <f>#REF!-F339</f>
        <v>#REF!</v>
      </c>
      <c r="H339" s="12">
        <v>2578.14</v>
      </c>
    </row>
    <row r="340" spans="1:8" ht="51.75" customHeight="1">
      <c r="A340" s="23"/>
      <c r="B340" s="2" t="s">
        <v>8</v>
      </c>
      <c r="C340" s="10">
        <f>C338+C334</f>
        <v>0</v>
      </c>
      <c r="D340" s="10">
        <f>D338+D334</f>
        <v>0</v>
      </c>
      <c r="E340" s="10">
        <f>E338+E334</f>
        <v>0</v>
      </c>
      <c r="F340" s="10">
        <f>F338+F334</f>
        <v>0</v>
      </c>
      <c r="G340" s="10" t="e">
        <f>G338+G334</f>
        <v>#REF!</v>
      </c>
      <c r="H340" s="10">
        <v>2578.14</v>
      </c>
    </row>
    <row r="341" spans="1:8" ht="33.75" customHeight="1">
      <c r="A341" s="24" t="s">
        <v>130</v>
      </c>
      <c r="B341" s="3" t="s">
        <v>39</v>
      </c>
      <c r="C341" s="13">
        <v>89985.42</v>
      </c>
      <c r="D341" s="13">
        <v>43911</v>
      </c>
      <c r="E341" s="13">
        <v>151457.25</v>
      </c>
      <c r="F341" s="13">
        <f>C341+D341+E341</f>
        <v>285353.67</v>
      </c>
      <c r="G341" s="13" t="e">
        <f>#REF!-F341</f>
        <v>#REF!</v>
      </c>
      <c r="H341" s="12">
        <v>139015.8</v>
      </c>
    </row>
    <row r="342" spans="1:8" ht="51.75" customHeight="1">
      <c r="A342" s="26"/>
      <c r="B342" s="2" t="s">
        <v>8</v>
      </c>
      <c r="C342" s="11">
        <f>C341</f>
        <v>89985.42</v>
      </c>
      <c r="D342" s="11">
        <f>D341</f>
        <v>43911</v>
      </c>
      <c r="E342" s="11">
        <f>E341</f>
        <v>151457.25</v>
      </c>
      <c r="F342" s="11">
        <f>C342+D342+E342</f>
        <v>285353.67</v>
      </c>
      <c r="G342" s="11" t="e">
        <f>G341</f>
        <v>#REF!</v>
      </c>
      <c r="H342" s="11">
        <v>139015.8</v>
      </c>
    </row>
    <row r="343" spans="1:8" ht="35.25" customHeight="1">
      <c r="A343" s="24" t="s">
        <v>131</v>
      </c>
      <c r="B343" s="3" t="s">
        <v>39</v>
      </c>
      <c r="C343" s="11">
        <v>0</v>
      </c>
      <c r="D343" s="12">
        <v>59262</v>
      </c>
      <c r="E343" s="12">
        <v>0</v>
      </c>
      <c r="F343" s="12">
        <f>C343+D343+E343</f>
        <v>59262</v>
      </c>
      <c r="G343" s="12" t="e">
        <f>#REF!-F343</f>
        <v>#REF!</v>
      </c>
      <c r="H343" s="12">
        <v>0</v>
      </c>
    </row>
    <row r="344" spans="1:8" ht="35.25" customHeight="1">
      <c r="A344" s="25"/>
      <c r="B344" s="3" t="s">
        <v>41</v>
      </c>
      <c r="C344" s="11">
        <v>0</v>
      </c>
      <c r="D344" s="12">
        <v>79634.8</v>
      </c>
      <c r="E344" s="12">
        <v>0</v>
      </c>
      <c r="F344" s="12">
        <f>C344+D344+E344</f>
        <v>79634.8</v>
      </c>
      <c r="G344" s="12" t="e">
        <f>#REF!-F344</f>
        <v>#REF!</v>
      </c>
      <c r="H344" s="12">
        <v>0</v>
      </c>
    </row>
    <row r="345" spans="1:8" ht="35.25" customHeight="1">
      <c r="A345" s="25"/>
      <c r="B345" s="3" t="s">
        <v>24</v>
      </c>
      <c r="C345" s="11">
        <v>0</v>
      </c>
      <c r="D345" s="12">
        <v>0</v>
      </c>
      <c r="E345" s="12">
        <v>0</v>
      </c>
      <c r="F345" s="12">
        <f>C345+D345+E345</f>
        <v>0</v>
      </c>
      <c r="G345" s="12" t="e">
        <f>#REF!-F345</f>
        <v>#REF!</v>
      </c>
      <c r="H345" s="12">
        <v>0</v>
      </c>
    </row>
    <row r="346" spans="1:8" ht="51.75" customHeight="1">
      <c r="A346" s="26"/>
      <c r="B346" s="2" t="s">
        <v>8</v>
      </c>
      <c r="C346" s="11">
        <f>C343+C344+C345</f>
        <v>0</v>
      </c>
      <c r="D346" s="11">
        <f>D343+D344+D345</f>
        <v>138896.8</v>
      </c>
      <c r="E346" s="11">
        <f>E343+E344+E345</f>
        <v>0</v>
      </c>
      <c r="F346" s="11">
        <f>F343+F344+F345</f>
        <v>138896.8</v>
      </c>
      <c r="G346" s="11" t="e">
        <f>G343+G344+G345</f>
        <v>#REF!</v>
      </c>
      <c r="H346" s="11">
        <v>0</v>
      </c>
    </row>
    <row r="347" spans="1:8" ht="35.25" customHeight="1">
      <c r="A347" s="24" t="s">
        <v>132</v>
      </c>
      <c r="B347" s="3" t="s">
        <v>39</v>
      </c>
      <c r="C347" s="11">
        <v>0</v>
      </c>
      <c r="D347" s="12">
        <v>0</v>
      </c>
      <c r="E347" s="12">
        <v>0</v>
      </c>
      <c r="F347" s="12">
        <f>C347+D347+E347</f>
        <v>0</v>
      </c>
      <c r="G347" s="12" t="e">
        <f>#REF!-F347</f>
        <v>#REF!</v>
      </c>
      <c r="H347" s="12">
        <v>0</v>
      </c>
    </row>
    <row r="348" spans="1:8" ht="35.25" customHeight="1">
      <c r="A348" s="25"/>
      <c r="B348" s="3" t="s">
        <v>24</v>
      </c>
      <c r="C348" s="11">
        <v>0</v>
      </c>
      <c r="D348" s="12">
        <v>0</v>
      </c>
      <c r="E348" s="12">
        <v>0</v>
      </c>
      <c r="F348" s="12">
        <f>C348+D348+E348</f>
        <v>0</v>
      </c>
      <c r="G348" s="12" t="e">
        <f>#REF!-F348</f>
        <v>#REF!</v>
      </c>
      <c r="H348" s="12">
        <v>0</v>
      </c>
    </row>
    <row r="349" spans="1:8" ht="35.25" customHeight="1">
      <c r="A349" s="25"/>
      <c r="B349" s="3" t="s">
        <v>41</v>
      </c>
      <c r="C349" s="11">
        <v>0</v>
      </c>
      <c r="D349" s="12">
        <v>1171198</v>
      </c>
      <c r="E349" s="12">
        <v>0</v>
      </c>
      <c r="F349" s="12">
        <f>C349+D349+E349</f>
        <v>1171198</v>
      </c>
      <c r="G349" s="12" t="e">
        <f>#REF!-F349</f>
        <v>#REF!</v>
      </c>
      <c r="H349" s="12">
        <v>0</v>
      </c>
    </row>
    <row r="350" spans="1:8" ht="51.75" customHeight="1">
      <c r="A350" s="26"/>
      <c r="B350" s="2" t="s">
        <v>8</v>
      </c>
      <c r="C350" s="11">
        <f>C347+C348+C349</f>
        <v>0</v>
      </c>
      <c r="D350" s="11">
        <f>D347+D348+D349</f>
        <v>1171198</v>
      </c>
      <c r="E350" s="11">
        <f>E347+E348+E349</f>
        <v>0</v>
      </c>
      <c r="F350" s="11">
        <f>F347+F348+F349</f>
        <v>1171198</v>
      </c>
      <c r="G350" s="11" t="e">
        <f>G347+G348+G349</f>
        <v>#REF!</v>
      </c>
      <c r="H350" s="11">
        <v>0</v>
      </c>
    </row>
    <row r="351" spans="1:8" ht="35.25" customHeight="1">
      <c r="A351" s="24" t="s">
        <v>133</v>
      </c>
      <c r="B351" s="3" t="s">
        <v>39</v>
      </c>
      <c r="C351" s="11">
        <v>0</v>
      </c>
      <c r="D351" s="12">
        <v>0</v>
      </c>
      <c r="E351" s="12">
        <v>0</v>
      </c>
      <c r="F351" s="12">
        <f>C351+D351+E351</f>
        <v>0</v>
      </c>
      <c r="G351" s="12" t="e">
        <f>#REF!-F351</f>
        <v>#REF!</v>
      </c>
      <c r="H351" s="12">
        <v>0</v>
      </c>
    </row>
    <row r="352" spans="1:8" ht="35.25" customHeight="1">
      <c r="A352" s="25"/>
      <c r="B352" s="3" t="s">
        <v>24</v>
      </c>
      <c r="C352" s="11">
        <v>0</v>
      </c>
      <c r="D352" s="12">
        <v>0</v>
      </c>
      <c r="E352" s="12">
        <v>0</v>
      </c>
      <c r="F352" s="12">
        <f>C352+D352+E352</f>
        <v>0</v>
      </c>
      <c r="G352" s="12" t="e">
        <f>#REF!-F352</f>
        <v>#REF!</v>
      </c>
      <c r="H352" s="12">
        <v>0</v>
      </c>
    </row>
    <row r="353" spans="1:8" ht="35.25" customHeight="1">
      <c r="A353" s="25"/>
      <c r="B353" s="3" t="s">
        <v>41</v>
      </c>
      <c r="C353" s="11">
        <v>0</v>
      </c>
      <c r="D353" s="12">
        <v>66878</v>
      </c>
      <c r="E353" s="12">
        <v>0</v>
      </c>
      <c r="F353" s="12">
        <f>C353+D353+E353</f>
        <v>66878</v>
      </c>
      <c r="G353" s="12" t="e">
        <f>#REF!-F353</f>
        <v>#REF!</v>
      </c>
      <c r="H353" s="12">
        <v>0</v>
      </c>
    </row>
    <row r="354" spans="1:8" ht="51.75" customHeight="1">
      <c r="A354" s="26"/>
      <c r="B354" s="2" t="s">
        <v>8</v>
      </c>
      <c r="C354" s="11">
        <f>C351+C352+C353</f>
        <v>0</v>
      </c>
      <c r="D354" s="11">
        <f>D351+D352+D353</f>
        <v>66878</v>
      </c>
      <c r="E354" s="11">
        <f>E351+E352+E353</f>
        <v>0</v>
      </c>
      <c r="F354" s="11">
        <f>F351+F352+F353</f>
        <v>66878</v>
      </c>
      <c r="G354" s="11" t="e">
        <f>G351+G352+G353</f>
        <v>#REF!</v>
      </c>
      <c r="H354" s="11">
        <v>0</v>
      </c>
    </row>
    <row r="355" spans="1:8" ht="27.75" customHeight="1">
      <c r="A355" s="24" t="s">
        <v>134</v>
      </c>
      <c r="B355" s="3" t="s">
        <v>94</v>
      </c>
      <c r="C355" s="12">
        <v>0</v>
      </c>
      <c r="D355" s="12">
        <v>0</v>
      </c>
      <c r="E355" s="12">
        <v>0</v>
      </c>
      <c r="F355" s="12">
        <f>C355+D355+E355</f>
        <v>0</v>
      </c>
      <c r="G355" s="12" t="e">
        <f>#REF!-F355</f>
        <v>#REF!</v>
      </c>
      <c r="H355" s="12">
        <v>0</v>
      </c>
    </row>
    <row r="356" spans="1:8" ht="34.5" customHeight="1">
      <c r="A356" s="33"/>
      <c r="B356" s="3" t="s">
        <v>41</v>
      </c>
      <c r="C356" s="12">
        <v>25575.1</v>
      </c>
      <c r="D356" s="12">
        <v>0</v>
      </c>
      <c r="E356" s="12">
        <v>0</v>
      </c>
      <c r="F356" s="12">
        <f>C356+D356+E356</f>
        <v>25575.1</v>
      </c>
      <c r="G356" s="12" t="e">
        <f>#REF!-F356</f>
        <v>#REF!</v>
      </c>
      <c r="H356" s="12">
        <v>30072.09</v>
      </c>
    </row>
    <row r="357" spans="1:8" ht="27.75" customHeight="1">
      <c r="A357" s="33"/>
      <c r="B357" s="3" t="s">
        <v>49</v>
      </c>
      <c r="C357" s="12">
        <v>0</v>
      </c>
      <c r="D357" s="12">
        <v>0</v>
      </c>
      <c r="E357" s="12">
        <v>0</v>
      </c>
      <c r="F357" s="12">
        <f>C357+D357+E357</f>
        <v>0</v>
      </c>
      <c r="G357" s="12" t="e">
        <f>#REF!-F357</f>
        <v>#REF!</v>
      </c>
      <c r="H357" s="12">
        <v>0</v>
      </c>
    </row>
    <row r="358" spans="1:8" ht="27.75" customHeight="1">
      <c r="A358" s="33"/>
      <c r="B358" s="3" t="s">
        <v>29</v>
      </c>
      <c r="C358" s="12">
        <v>0</v>
      </c>
      <c r="D358" s="12">
        <v>0</v>
      </c>
      <c r="E358" s="12">
        <v>8425.7</v>
      </c>
      <c r="F358" s="12">
        <f>C358+D358+E358</f>
        <v>8425.7</v>
      </c>
      <c r="G358" s="12" t="e">
        <f>#REF!-F358</f>
        <v>#REF!</v>
      </c>
      <c r="H358" s="12">
        <v>0</v>
      </c>
    </row>
    <row r="359" spans="1:8" ht="48.75" customHeight="1">
      <c r="A359" s="34"/>
      <c r="B359" s="2" t="s">
        <v>8</v>
      </c>
      <c r="C359" s="11">
        <f>C356+C355+C357+C358</f>
        <v>25575.1</v>
      </c>
      <c r="D359" s="11">
        <f>D356+D355+D357+D358</f>
        <v>0</v>
      </c>
      <c r="E359" s="11">
        <f>E356+E355+E357+E358</f>
        <v>8425.7</v>
      </c>
      <c r="F359" s="11">
        <f>F356+F355+F357+F358</f>
        <v>34000.8</v>
      </c>
      <c r="G359" s="11" t="e">
        <f>G356+G355+G357+G358</f>
        <v>#REF!</v>
      </c>
      <c r="H359" s="11">
        <v>30072.09</v>
      </c>
    </row>
    <row r="360" spans="1:8" ht="28.5" customHeight="1">
      <c r="A360" s="24" t="s">
        <v>135</v>
      </c>
      <c r="B360" s="3" t="s">
        <v>48</v>
      </c>
      <c r="C360" s="12">
        <v>0</v>
      </c>
      <c r="D360" s="12">
        <v>0</v>
      </c>
      <c r="E360" s="12">
        <v>0</v>
      </c>
      <c r="F360" s="12">
        <f>C360+D360+E360</f>
        <v>0</v>
      </c>
      <c r="G360" s="12" t="e">
        <f>#REF!-F360</f>
        <v>#REF!</v>
      </c>
      <c r="H360" s="12">
        <v>0</v>
      </c>
    </row>
    <row r="361" spans="1:8" ht="28.5" customHeight="1">
      <c r="A361" s="25"/>
      <c r="B361" s="3" t="s">
        <v>94</v>
      </c>
      <c r="C361" s="12">
        <v>0</v>
      </c>
      <c r="D361" s="12">
        <v>0</v>
      </c>
      <c r="E361" s="12">
        <v>0</v>
      </c>
      <c r="F361" s="12">
        <f aca="true" t="shared" si="10" ref="F361:F366">C361+D361+E361</f>
        <v>0</v>
      </c>
      <c r="G361" s="12">
        <v>0</v>
      </c>
      <c r="H361" s="12">
        <v>0</v>
      </c>
    </row>
    <row r="362" spans="1:8" ht="28.5" customHeight="1">
      <c r="A362" s="25"/>
      <c r="B362" s="3" t="s">
        <v>22</v>
      </c>
      <c r="C362" s="12">
        <v>0</v>
      </c>
      <c r="D362" s="12">
        <v>0</v>
      </c>
      <c r="E362" s="12">
        <v>6585.65</v>
      </c>
      <c r="F362" s="12">
        <f t="shared" si="10"/>
        <v>6585.65</v>
      </c>
      <c r="G362" s="12" t="e">
        <f>#REF!-F362</f>
        <v>#REF!</v>
      </c>
      <c r="H362" s="12">
        <v>1317.13</v>
      </c>
    </row>
    <row r="363" spans="1:8" ht="34.5" customHeight="1">
      <c r="A363" s="25"/>
      <c r="B363" s="3" t="s">
        <v>136</v>
      </c>
      <c r="C363" s="12">
        <v>0</v>
      </c>
      <c r="D363" s="12">
        <v>0</v>
      </c>
      <c r="E363" s="12">
        <v>0</v>
      </c>
      <c r="F363" s="12">
        <f t="shared" si="10"/>
        <v>0</v>
      </c>
      <c r="G363" s="12">
        <v>0</v>
      </c>
      <c r="H363" s="12">
        <v>0</v>
      </c>
    </row>
    <row r="364" spans="1:8" ht="28.5" customHeight="1">
      <c r="A364" s="25"/>
      <c r="B364" s="3" t="s">
        <v>27</v>
      </c>
      <c r="C364" s="12">
        <v>0</v>
      </c>
      <c r="D364" s="12">
        <v>0</v>
      </c>
      <c r="E364" s="12">
        <v>0</v>
      </c>
      <c r="F364" s="12">
        <f t="shared" si="10"/>
        <v>0</v>
      </c>
      <c r="G364" s="12" t="e">
        <f>#REF!-F364</f>
        <v>#REF!</v>
      </c>
      <c r="H364" s="12">
        <v>5941.59</v>
      </c>
    </row>
    <row r="365" spans="1:8" ht="28.5" customHeight="1">
      <c r="A365" s="25"/>
      <c r="B365" s="3" t="s">
        <v>24</v>
      </c>
      <c r="C365" s="12">
        <v>0</v>
      </c>
      <c r="D365" s="12">
        <v>0</v>
      </c>
      <c r="E365" s="12">
        <v>0</v>
      </c>
      <c r="F365" s="12">
        <f t="shared" si="10"/>
        <v>0</v>
      </c>
      <c r="G365" s="12">
        <v>0</v>
      </c>
      <c r="H365" s="12">
        <v>0</v>
      </c>
    </row>
    <row r="366" spans="1:8" ht="34.5" customHeight="1">
      <c r="A366" s="25"/>
      <c r="B366" s="3" t="s">
        <v>26</v>
      </c>
      <c r="C366" s="12">
        <v>0</v>
      </c>
      <c r="D366" s="12">
        <v>0</v>
      </c>
      <c r="E366" s="12">
        <v>8632.8</v>
      </c>
      <c r="F366" s="12">
        <f t="shared" si="10"/>
        <v>8632.8</v>
      </c>
      <c r="G366" s="12" t="e">
        <f>#REF!-F366</f>
        <v>#REF!</v>
      </c>
      <c r="H366" s="12">
        <v>31174</v>
      </c>
    </row>
    <row r="367" spans="1:8" ht="28.5" customHeight="1">
      <c r="A367" s="26"/>
      <c r="B367" s="2" t="s">
        <v>8</v>
      </c>
      <c r="C367" s="11">
        <f>C366+C365+C364+C363+C362+C361+C360</f>
        <v>0</v>
      </c>
      <c r="D367" s="11">
        <f>D366+D365+D364+D363+D362+D361+D360</f>
        <v>0</v>
      </c>
      <c r="E367" s="11">
        <f>E366+E365+E364+E363+E362+E361+E360</f>
        <v>15218.449999999999</v>
      </c>
      <c r="F367" s="11">
        <f>F366+F365+F364+F363+F362+F361+F360</f>
        <v>15218.449999999999</v>
      </c>
      <c r="G367" s="11" t="e">
        <f>G366+G365+G364+G363+G362+G361+G360</f>
        <v>#REF!</v>
      </c>
      <c r="H367" s="11">
        <v>38432.719999999994</v>
      </c>
    </row>
    <row r="368" spans="1:8" ht="33" customHeight="1">
      <c r="A368" s="35" t="s">
        <v>117</v>
      </c>
      <c r="B368" s="2" t="s">
        <v>94</v>
      </c>
      <c r="C368" s="11">
        <f>C369</f>
        <v>256500</v>
      </c>
      <c r="D368" s="11">
        <f>D369</f>
        <v>137750</v>
      </c>
      <c r="E368" s="11">
        <f>E369</f>
        <v>156750</v>
      </c>
      <c r="F368" s="11">
        <f>F369</f>
        <v>551000</v>
      </c>
      <c r="G368" s="11" t="e">
        <f>G369</f>
        <v>#REF!</v>
      </c>
      <c r="H368" s="11">
        <v>289750</v>
      </c>
    </row>
    <row r="369" spans="1:8" ht="29.25" customHeight="1">
      <c r="A369" s="36"/>
      <c r="B369" s="19" t="s">
        <v>137</v>
      </c>
      <c r="C369" s="12">
        <v>256500</v>
      </c>
      <c r="D369" s="12">
        <v>137750</v>
      </c>
      <c r="E369" s="12">
        <v>156750</v>
      </c>
      <c r="F369" s="12">
        <f>C369+D369+E369</f>
        <v>551000</v>
      </c>
      <c r="G369" s="12" t="e">
        <f>#REF!-F369</f>
        <v>#REF!</v>
      </c>
      <c r="H369" s="12">
        <v>289750</v>
      </c>
    </row>
    <row r="370" spans="1:8" ht="45" customHeight="1">
      <c r="A370" s="37"/>
      <c r="B370" s="2" t="s">
        <v>8</v>
      </c>
      <c r="C370" s="11">
        <f>C368</f>
        <v>256500</v>
      </c>
      <c r="D370" s="11">
        <f>D368</f>
        <v>137750</v>
      </c>
      <c r="E370" s="11">
        <f>E368</f>
        <v>156750</v>
      </c>
      <c r="F370" s="11">
        <f>F368</f>
        <v>551000</v>
      </c>
      <c r="G370" s="11" t="e">
        <f>G368</f>
        <v>#REF!</v>
      </c>
      <c r="H370" s="11">
        <v>289750</v>
      </c>
    </row>
    <row r="371" spans="1:8" ht="32.25" customHeight="1">
      <c r="A371" s="24" t="s">
        <v>138</v>
      </c>
      <c r="B371" s="3" t="s">
        <v>17</v>
      </c>
      <c r="C371" s="12">
        <v>83364</v>
      </c>
      <c r="D371" s="12">
        <v>51442.5</v>
      </c>
      <c r="E371" s="12">
        <v>68336.5</v>
      </c>
      <c r="F371" s="12">
        <f>C371+D371+E371</f>
        <v>203143</v>
      </c>
      <c r="G371" s="12" t="e">
        <f>#REF!-F371</f>
        <v>#REF!</v>
      </c>
      <c r="H371" s="12">
        <v>102794.5</v>
      </c>
    </row>
    <row r="372" spans="1:8" ht="28.5" customHeight="1">
      <c r="A372" s="25"/>
      <c r="B372" s="3" t="s">
        <v>22</v>
      </c>
      <c r="C372" s="12">
        <v>47561</v>
      </c>
      <c r="D372" s="12">
        <v>58066</v>
      </c>
      <c r="E372" s="12">
        <v>27784</v>
      </c>
      <c r="F372" s="12">
        <f>C372+D372+E372</f>
        <v>133411</v>
      </c>
      <c r="G372" s="12" t="e">
        <f>#REF!-F372</f>
        <v>#REF!</v>
      </c>
      <c r="H372" s="12">
        <v>38381.5</v>
      </c>
    </row>
    <row r="373" spans="1:8" ht="28.5" customHeight="1">
      <c r="A373" s="25"/>
      <c r="B373" s="3" t="s">
        <v>18</v>
      </c>
      <c r="C373" s="12">
        <v>17497</v>
      </c>
      <c r="D373" s="12">
        <v>19791</v>
      </c>
      <c r="E373" s="12">
        <v>10966</v>
      </c>
      <c r="F373" s="12">
        <f>C373+D373+E373</f>
        <v>48254</v>
      </c>
      <c r="G373" s="12" t="e">
        <f>#REF!-F373</f>
        <v>#REF!</v>
      </c>
      <c r="H373" s="12">
        <v>10966</v>
      </c>
    </row>
    <row r="374" spans="1:8" ht="28.5" customHeight="1">
      <c r="A374" s="26"/>
      <c r="B374" s="2" t="s">
        <v>8</v>
      </c>
      <c r="C374" s="11">
        <f>C373+C372+C371</f>
        <v>148422</v>
      </c>
      <c r="D374" s="11">
        <f>D373+D372+D371</f>
        <v>129299.5</v>
      </c>
      <c r="E374" s="11">
        <f>E373+E372+E371</f>
        <v>107086.5</v>
      </c>
      <c r="F374" s="11">
        <f>F373+F372+F371</f>
        <v>384808</v>
      </c>
      <c r="G374" s="11" t="e">
        <f>G373+G372+G371</f>
        <v>#REF!</v>
      </c>
      <c r="H374" s="11">
        <v>152142</v>
      </c>
    </row>
    <row r="375" spans="1:8" ht="30" customHeight="1">
      <c r="A375" s="24" t="s">
        <v>139</v>
      </c>
      <c r="B375" s="3" t="s">
        <v>26</v>
      </c>
      <c r="C375" s="12">
        <v>200858</v>
      </c>
      <c r="D375" s="12">
        <v>236792</v>
      </c>
      <c r="E375" s="12">
        <v>260940</v>
      </c>
      <c r="F375" s="12">
        <f>C375+D375+E375</f>
        <v>698590</v>
      </c>
      <c r="G375" s="12" t="e">
        <f>#REF!-F375</f>
        <v>#REF!</v>
      </c>
      <c r="H375" s="12">
        <v>198164</v>
      </c>
    </row>
    <row r="376" spans="1:8" ht="28.5" customHeight="1">
      <c r="A376" s="25"/>
      <c r="B376" s="3" t="s">
        <v>18</v>
      </c>
      <c r="C376" s="12">
        <v>212160</v>
      </c>
      <c r="D376" s="12">
        <v>289300</v>
      </c>
      <c r="E376" s="12">
        <v>304240</v>
      </c>
      <c r="F376" s="12">
        <f>C376+D376+E376</f>
        <v>805700</v>
      </c>
      <c r="G376" s="12" t="e">
        <f>#REF!-F376</f>
        <v>#REF!</v>
      </c>
      <c r="H376" s="12">
        <v>367740</v>
      </c>
    </row>
    <row r="377" spans="1:8" ht="28.5" customHeight="1">
      <c r="A377" s="25"/>
      <c r="B377" s="3" t="s">
        <v>35</v>
      </c>
      <c r="C377" s="12">
        <v>1424320</v>
      </c>
      <c r="D377" s="12">
        <v>1438080</v>
      </c>
      <c r="E377" s="12">
        <v>1523840</v>
      </c>
      <c r="F377" s="12">
        <f>C377+D377+E377</f>
        <v>4386240</v>
      </c>
      <c r="G377" s="12" t="e">
        <f>#REF!-F377</f>
        <v>#REF!</v>
      </c>
      <c r="H377" s="12">
        <v>1465920</v>
      </c>
    </row>
    <row r="378" spans="1:8" ht="34.5" customHeight="1">
      <c r="A378" s="25"/>
      <c r="B378" s="3" t="s">
        <v>53</v>
      </c>
      <c r="C378" s="12">
        <v>2010282</v>
      </c>
      <c r="D378" s="12">
        <v>1608154</v>
      </c>
      <c r="E378" s="12">
        <v>1452382</v>
      </c>
      <c r="F378" s="12">
        <f>C378+D378+E378</f>
        <v>5070818</v>
      </c>
      <c r="G378" s="12" t="e">
        <f>#REF!-F378</f>
        <v>#REF!</v>
      </c>
      <c r="H378" s="12">
        <v>1779242</v>
      </c>
    </row>
    <row r="379" spans="1:8" ht="34.5" customHeight="1">
      <c r="A379" s="25"/>
      <c r="B379" s="3" t="s">
        <v>140</v>
      </c>
      <c r="C379" s="12">
        <v>1668160</v>
      </c>
      <c r="D379" s="12">
        <v>1530240</v>
      </c>
      <c r="E379" s="12">
        <v>1305920</v>
      </c>
      <c r="F379" s="12">
        <f>C379+D379+E379</f>
        <v>4504320</v>
      </c>
      <c r="G379" s="12" t="e">
        <f>#REF!-F379</f>
        <v>#REF!</v>
      </c>
      <c r="H379" s="12">
        <v>1492480</v>
      </c>
    </row>
    <row r="380" spans="1:8" ht="28.5" customHeight="1">
      <c r="A380" s="26"/>
      <c r="B380" s="2" t="s">
        <v>8</v>
      </c>
      <c r="C380" s="11">
        <f>C378+C377+C376+C375+C379</f>
        <v>5515780</v>
      </c>
      <c r="D380" s="11">
        <f>D378+D377+D376+D375+D379</f>
        <v>5102566</v>
      </c>
      <c r="E380" s="11">
        <f>E378+E377+E376+E375+E379</f>
        <v>4847322</v>
      </c>
      <c r="F380" s="11">
        <f>F378+F377+F376+F375+F379</f>
        <v>15465668</v>
      </c>
      <c r="G380" s="11" t="e">
        <f>G378+G377+G376+G375+G379</f>
        <v>#REF!</v>
      </c>
      <c r="H380" s="11">
        <v>5303546</v>
      </c>
    </row>
    <row r="381" spans="1:8" ht="33.75" customHeight="1">
      <c r="A381" s="24" t="s">
        <v>141</v>
      </c>
      <c r="B381" s="3" t="s">
        <v>26</v>
      </c>
      <c r="C381" s="12">
        <v>4537829.15</v>
      </c>
      <c r="D381" s="12">
        <v>2923269.07</v>
      </c>
      <c r="E381" s="12">
        <v>3107448.75</v>
      </c>
      <c r="F381" s="12">
        <f aca="true" t="shared" si="11" ref="F381:F397">C381+D381+E381</f>
        <v>10568546.97</v>
      </c>
      <c r="G381" s="12" t="e">
        <f>#REF!-F381</f>
        <v>#REF!</v>
      </c>
      <c r="H381" s="12">
        <v>3420024.88</v>
      </c>
    </row>
    <row r="382" spans="1:8" ht="28.5" customHeight="1">
      <c r="A382" s="25"/>
      <c r="B382" s="3" t="s">
        <v>23</v>
      </c>
      <c r="C382" s="12">
        <v>274971.25</v>
      </c>
      <c r="D382" s="12">
        <v>0</v>
      </c>
      <c r="E382" s="12">
        <v>243057.05</v>
      </c>
      <c r="F382" s="12">
        <f t="shared" si="11"/>
        <v>518028.3</v>
      </c>
      <c r="G382" s="12" t="e">
        <f>#REF!-F382</f>
        <v>#REF!</v>
      </c>
      <c r="H382" s="12">
        <v>39892.75</v>
      </c>
    </row>
    <row r="383" spans="1:8" ht="28.5" customHeight="1">
      <c r="A383" s="25"/>
      <c r="B383" s="3" t="s">
        <v>22</v>
      </c>
      <c r="C383" s="17">
        <v>2459846.31</v>
      </c>
      <c r="D383" s="12">
        <v>1238991.45</v>
      </c>
      <c r="E383" s="12">
        <v>684671.79</v>
      </c>
      <c r="F383" s="12">
        <f t="shared" si="11"/>
        <v>4383509.55</v>
      </c>
      <c r="G383" s="12" t="e">
        <f>#REF!-F383</f>
        <v>#REF!</v>
      </c>
      <c r="H383" s="17">
        <v>1993633.19</v>
      </c>
    </row>
    <row r="384" spans="1:8" ht="28.5" customHeight="1">
      <c r="A384" s="25"/>
      <c r="B384" s="3" t="s">
        <v>28</v>
      </c>
      <c r="C384" s="12">
        <v>55623.53</v>
      </c>
      <c r="D384" s="12">
        <v>82856.83</v>
      </c>
      <c r="E384" s="12">
        <v>0</v>
      </c>
      <c r="F384" s="12">
        <f t="shared" si="11"/>
        <v>138480.36</v>
      </c>
      <c r="G384" s="12" t="e">
        <f>#REF!-F384</f>
        <v>#REF!</v>
      </c>
      <c r="H384" s="12">
        <v>114127.1</v>
      </c>
    </row>
    <row r="385" spans="1:8" ht="28.5" customHeight="1">
      <c r="A385" s="25"/>
      <c r="B385" s="3" t="s">
        <v>18</v>
      </c>
      <c r="C385" s="12">
        <v>1186049.05</v>
      </c>
      <c r="D385" s="12">
        <v>1562294.76</v>
      </c>
      <c r="E385" s="12">
        <v>2289731.95</v>
      </c>
      <c r="F385" s="12">
        <f t="shared" si="11"/>
        <v>5038075.76</v>
      </c>
      <c r="G385" s="12" t="e">
        <f>#REF!-F385</f>
        <v>#REF!</v>
      </c>
      <c r="H385" s="12">
        <v>975258.1</v>
      </c>
    </row>
    <row r="386" spans="1:8" ht="28.5" customHeight="1">
      <c r="A386" s="25"/>
      <c r="B386" s="3" t="s">
        <v>30</v>
      </c>
      <c r="C386" s="12">
        <v>0</v>
      </c>
      <c r="D386" s="12">
        <v>0</v>
      </c>
      <c r="E386" s="12">
        <v>0</v>
      </c>
      <c r="F386" s="12">
        <f t="shared" si="11"/>
        <v>0</v>
      </c>
      <c r="G386" s="12" t="e">
        <f>#REF!-F386</f>
        <v>#REF!</v>
      </c>
      <c r="H386" s="12">
        <v>0</v>
      </c>
    </row>
    <row r="387" spans="1:8" ht="28.5" customHeight="1">
      <c r="A387" s="25"/>
      <c r="B387" s="3" t="s">
        <v>17</v>
      </c>
      <c r="C387" s="12">
        <v>925523.27</v>
      </c>
      <c r="D387" s="12">
        <v>163020.49</v>
      </c>
      <c r="E387" s="12">
        <v>239806.24</v>
      </c>
      <c r="F387" s="12">
        <f t="shared" si="11"/>
        <v>1328350</v>
      </c>
      <c r="G387" s="12" t="e">
        <f>#REF!-F387</f>
        <v>#REF!</v>
      </c>
      <c r="H387" s="12">
        <v>792457.55</v>
      </c>
    </row>
    <row r="388" spans="1:8" ht="28.5" customHeight="1">
      <c r="A388" s="25"/>
      <c r="B388" s="3" t="s">
        <v>33</v>
      </c>
      <c r="C388" s="12">
        <v>228013.95</v>
      </c>
      <c r="D388" s="12">
        <v>211520.7</v>
      </c>
      <c r="E388" s="12">
        <v>881505.35</v>
      </c>
      <c r="F388" s="12">
        <f t="shared" si="11"/>
        <v>1321040</v>
      </c>
      <c r="G388" s="12" t="e">
        <f>#REF!-F388</f>
        <v>#REF!</v>
      </c>
      <c r="H388" s="12">
        <v>549734.13</v>
      </c>
    </row>
    <row r="389" spans="1:8" ht="28.5" customHeight="1">
      <c r="A389" s="25"/>
      <c r="B389" s="3" t="s">
        <v>24</v>
      </c>
      <c r="C389" s="12">
        <v>2977688.69</v>
      </c>
      <c r="D389" s="12">
        <v>1242115.39</v>
      </c>
      <c r="E389" s="12">
        <v>487748.48</v>
      </c>
      <c r="F389" s="12">
        <f t="shared" si="11"/>
        <v>4707552.5600000005</v>
      </c>
      <c r="G389" s="12" t="e">
        <f>#REF!-F389</f>
        <v>#REF!</v>
      </c>
      <c r="H389" s="12">
        <v>1612428.6</v>
      </c>
    </row>
    <row r="390" spans="1:8" ht="28.5" customHeight="1">
      <c r="A390" s="25"/>
      <c r="B390" s="3" t="s">
        <v>35</v>
      </c>
      <c r="C390" s="12">
        <v>1144096.37</v>
      </c>
      <c r="D390" s="12">
        <v>222514.67</v>
      </c>
      <c r="E390" s="12">
        <v>1274840.32</v>
      </c>
      <c r="F390" s="12">
        <f t="shared" si="11"/>
        <v>2641451.3600000003</v>
      </c>
      <c r="G390" s="12" t="e">
        <f>#REF!-F390</f>
        <v>#REF!</v>
      </c>
      <c r="H390" s="12">
        <v>1828176.69</v>
      </c>
    </row>
    <row r="391" spans="1:8" ht="21.75" customHeight="1">
      <c r="A391" s="25"/>
      <c r="B391" s="3" t="s">
        <v>49</v>
      </c>
      <c r="C391" s="12">
        <v>1034257.8</v>
      </c>
      <c r="D391" s="12">
        <v>848121.16</v>
      </c>
      <c r="E391" s="12">
        <v>514504.65</v>
      </c>
      <c r="F391" s="12">
        <f t="shared" si="11"/>
        <v>2396883.61</v>
      </c>
      <c r="G391" s="12" t="e">
        <f>#REF!-F391</f>
        <v>#REF!</v>
      </c>
      <c r="H391" s="12">
        <v>458526.89</v>
      </c>
    </row>
    <row r="392" spans="1:8" ht="40.5" customHeight="1">
      <c r="A392" s="25"/>
      <c r="B392" s="3" t="s">
        <v>53</v>
      </c>
      <c r="C392" s="12">
        <v>1122704.36</v>
      </c>
      <c r="D392" s="12">
        <v>981038.97</v>
      </c>
      <c r="E392" s="12">
        <v>1433137.07</v>
      </c>
      <c r="F392" s="12">
        <f t="shared" si="11"/>
        <v>3536880.4000000004</v>
      </c>
      <c r="G392" s="12" t="e">
        <f>#REF!-F392</f>
        <v>#REF!</v>
      </c>
      <c r="H392" s="12">
        <v>884234.93</v>
      </c>
    </row>
    <row r="393" spans="1:8" ht="30" customHeight="1">
      <c r="A393" s="25"/>
      <c r="B393" s="3" t="s">
        <v>142</v>
      </c>
      <c r="C393" s="12">
        <v>231184.97</v>
      </c>
      <c r="D393" s="12">
        <v>63819.36</v>
      </c>
      <c r="E393" s="12">
        <v>76214.98</v>
      </c>
      <c r="F393" s="12">
        <f t="shared" si="11"/>
        <v>371219.31</v>
      </c>
      <c r="G393" s="12" t="e">
        <f>#REF!-F393</f>
        <v>#REF!</v>
      </c>
      <c r="H393" s="12">
        <v>136265.38</v>
      </c>
    </row>
    <row r="394" spans="1:8" ht="33" customHeight="1">
      <c r="A394" s="25"/>
      <c r="B394" s="3" t="s">
        <v>143</v>
      </c>
      <c r="C394" s="12">
        <v>0</v>
      </c>
      <c r="D394" s="12">
        <v>452349.19</v>
      </c>
      <c r="E394" s="12">
        <v>0</v>
      </c>
      <c r="F394" s="12">
        <f t="shared" si="11"/>
        <v>452349.19</v>
      </c>
      <c r="G394" s="12" t="e">
        <f>#REF!-F394</f>
        <v>#REF!</v>
      </c>
      <c r="H394" s="12">
        <v>11668.56</v>
      </c>
    </row>
    <row r="395" spans="1:8" ht="30" customHeight="1">
      <c r="A395" s="25"/>
      <c r="B395" s="3" t="s">
        <v>61</v>
      </c>
      <c r="C395" s="12">
        <v>271495.29</v>
      </c>
      <c r="D395" s="12">
        <v>0</v>
      </c>
      <c r="E395" s="12">
        <v>180482.2</v>
      </c>
      <c r="F395" s="12">
        <f t="shared" si="11"/>
        <v>451977.49</v>
      </c>
      <c r="G395" s="12" t="e">
        <f>#REF!-F395</f>
        <v>#REF!</v>
      </c>
      <c r="H395" s="12">
        <v>103327.25</v>
      </c>
    </row>
    <row r="396" spans="1:8" ht="45.75" customHeight="1">
      <c r="A396" s="25"/>
      <c r="B396" s="3" t="s">
        <v>144</v>
      </c>
      <c r="C396" s="12">
        <v>16287.94</v>
      </c>
      <c r="D396" s="12">
        <v>81518.61</v>
      </c>
      <c r="E396" s="12">
        <v>0</v>
      </c>
      <c r="F396" s="12">
        <f t="shared" si="11"/>
        <v>97806.55</v>
      </c>
      <c r="G396" s="12" t="e">
        <f>#REF!-F396</f>
        <v>#REF!</v>
      </c>
      <c r="H396" s="12">
        <v>0</v>
      </c>
    </row>
    <row r="397" spans="1:8" ht="45.75" customHeight="1">
      <c r="A397" s="25"/>
      <c r="B397" s="3" t="s">
        <v>145</v>
      </c>
      <c r="C397" s="12">
        <v>244290.91</v>
      </c>
      <c r="D397" s="12">
        <v>0</v>
      </c>
      <c r="E397" s="12">
        <v>0</v>
      </c>
      <c r="F397" s="12">
        <f t="shared" si="11"/>
        <v>244290.91</v>
      </c>
      <c r="G397" s="12" t="e">
        <f>#REF!-F397</f>
        <v>#REF!</v>
      </c>
      <c r="H397" s="12">
        <v>0</v>
      </c>
    </row>
    <row r="398" spans="1:8" ht="45.75" customHeight="1">
      <c r="A398" s="25"/>
      <c r="B398" s="3" t="s">
        <v>146</v>
      </c>
      <c r="C398" s="12">
        <v>171933.54</v>
      </c>
      <c r="D398" s="12">
        <v>0</v>
      </c>
      <c r="E398" s="12">
        <v>224966.25</v>
      </c>
      <c r="F398" s="12">
        <f>C398+D398+E398</f>
        <v>396899.79000000004</v>
      </c>
      <c r="G398" s="12" t="e">
        <f>#REF!-F398</f>
        <v>#REF!</v>
      </c>
      <c r="H398" s="12">
        <v>0</v>
      </c>
    </row>
    <row r="399" spans="1:8" ht="45.75" customHeight="1">
      <c r="A399" s="25"/>
      <c r="B399" s="3" t="s">
        <v>32</v>
      </c>
      <c r="C399" s="12">
        <v>146544.56</v>
      </c>
      <c r="D399" s="12">
        <v>113947.38</v>
      </c>
      <c r="E399" s="12">
        <v>113247.24</v>
      </c>
      <c r="F399" s="12">
        <f>C399+D399+E399</f>
        <v>373739.18</v>
      </c>
      <c r="G399" s="12" t="e">
        <f>#REF!-F399</f>
        <v>#REF!</v>
      </c>
      <c r="H399" s="12">
        <v>193133.46</v>
      </c>
    </row>
    <row r="400" spans="1:8" ht="45.75" customHeight="1">
      <c r="A400" s="25"/>
      <c r="B400" s="3" t="s">
        <v>27</v>
      </c>
      <c r="C400" s="12">
        <v>90115.03</v>
      </c>
      <c r="D400" s="12">
        <v>0</v>
      </c>
      <c r="E400" s="12">
        <v>0</v>
      </c>
      <c r="F400" s="12">
        <f>C400+D400+E400</f>
        <v>90115.03</v>
      </c>
      <c r="G400" s="12" t="e">
        <f>#REF!-F400</f>
        <v>#REF!</v>
      </c>
      <c r="H400" s="12">
        <v>97169.36</v>
      </c>
    </row>
    <row r="401" spans="1:8" ht="45.75" customHeight="1">
      <c r="A401" s="25"/>
      <c r="B401" s="3" t="s">
        <v>2</v>
      </c>
      <c r="C401" s="12">
        <v>18412.63</v>
      </c>
      <c r="D401" s="12">
        <v>50827.53</v>
      </c>
      <c r="E401" s="12">
        <v>30081.19</v>
      </c>
      <c r="F401" s="12">
        <f>C401+D401+E401</f>
        <v>99321.35</v>
      </c>
      <c r="G401" s="12" t="e">
        <f>#REF!-F401</f>
        <v>#REF!</v>
      </c>
      <c r="H401" s="12">
        <v>50827.53</v>
      </c>
    </row>
    <row r="402" spans="1:8" ht="45.75" customHeight="1">
      <c r="A402" s="25"/>
      <c r="B402" s="3" t="s">
        <v>55</v>
      </c>
      <c r="C402" s="12">
        <v>127068.82</v>
      </c>
      <c r="D402" s="12">
        <v>0</v>
      </c>
      <c r="E402" s="12">
        <v>0</v>
      </c>
      <c r="F402" s="12">
        <f>C402+D402+E402</f>
        <v>127068.82</v>
      </c>
      <c r="G402" s="12" t="e">
        <f>#REF!-F402</f>
        <v>#REF!</v>
      </c>
      <c r="H402" s="12">
        <v>177864.68</v>
      </c>
    </row>
    <row r="403" spans="1:8" ht="33" customHeight="1">
      <c r="A403" s="26"/>
      <c r="B403" s="2" t="s">
        <v>8</v>
      </c>
      <c r="C403" s="10">
        <f>C391+C390+C389+C388+C387+C386+C385+C384+C383+C382+C381+C392+C393+C394+C395+C396+C397+C398+C399+C400+C401+C402</f>
        <v>17263937.419999998</v>
      </c>
      <c r="D403" s="10">
        <f>D391+D390+D389+D388+D387+D386+D385+D384+D383+D382+D381+D392+D393+D394+D395+D396+D397+D398+D399+D400+D401+D402</f>
        <v>10238205.559999999</v>
      </c>
      <c r="E403" s="10">
        <f>E391+E390+E389+E388+E387+E386+E385+E384+E383+E382+E381+E392+E393+E394+E395+E396+E397+E398+E399+E400+E401+E402</f>
        <v>11781443.51</v>
      </c>
      <c r="F403" s="10">
        <f>F391+F390+F389+F388+F387+F386+F385+F384+F383+F382+F381+F392+F393+F394+F395+F396+F397+F398+F399+F400+F401+F402</f>
        <v>39283586.489999995</v>
      </c>
      <c r="G403" s="10" t="e">
        <f>G391+G390+G389+G388+G387+G386+G385+G384+G383+G382+G381+G392+G393+G394+G395+G396+G397+G398+G399+G400+G401+G402</f>
        <v>#REF!</v>
      </c>
      <c r="H403" s="10">
        <v>13438751.03</v>
      </c>
    </row>
    <row r="404" spans="1:8" ht="28.5" customHeight="1">
      <c r="A404" s="24" t="s">
        <v>147</v>
      </c>
      <c r="B404" s="3" t="s">
        <v>18</v>
      </c>
      <c r="C404" s="12">
        <v>110049.02</v>
      </c>
      <c r="D404" s="12">
        <v>141356.43</v>
      </c>
      <c r="E404" s="12">
        <v>0</v>
      </c>
      <c r="F404" s="12">
        <f>C404+D404+E404</f>
        <v>251405.45</v>
      </c>
      <c r="G404" s="12" t="e">
        <f>#REF!-F404</f>
        <v>#REF!</v>
      </c>
      <c r="H404" s="12">
        <v>0</v>
      </c>
    </row>
    <row r="405" spans="1:8" ht="28.5" customHeight="1">
      <c r="A405" s="25"/>
      <c r="B405" s="3" t="s">
        <v>17</v>
      </c>
      <c r="C405" s="12">
        <v>155236.93</v>
      </c>
      <c r="D405" s="12">
        <v>120384.3</v>
      </c>
      <c r="E405" s="12">
        <v>0</v>
      </c>
      <c r="F405" s="12">
        <f>C405+D405+E405</f>
        <v>275621.23</v>
      </c>
      <c r="G405" s="12" t="e">
        <f>#REF!-F405</f>
        <v>#REF!</v>
      </c>
      <c r="H405" s="12">
        <v>167140.94</v>
      </c>
    </row>
    <row r="406" spans="1:8" ht="28.5" customHeight="1">
      <c r="A406" s="25"/>
      <c r="B406" s="3" t="s">
        <v>22</v>
      </c>
      <c r="C406" s="12">
        <v>0</v>
      </c>
      <c r="D406" s="12">
        <v>39016.77</v>
      </c>
      <c r="E406" s="12">
        <v>0</v>
      </c>
      <c r="F406" s="12">
        <f>C406+D406+E406</f>
        <v>39016.77</v>
      </c>
      <c r="G406" s="12" t="e">
        <f>#REF!-F406</f>
        <v>#REF!</v>
      </c>
      <c r="H406" s="12">
        <v>0</v>
      </c>
    </row>
    <row r="407" spans="1:8" ht="28.5" customHeight="1">
      <c r="A407" s="25"/>
      <c r="B407" s="3" t="s">
        <v>23</v>
      </c>
      <c r="C407" s="12">
        <v>7762.46</v>
      </c>
      <c r="D407" s="12">
        <v>15464.48</v>
      </c>
      <c r="E407" s="12">
        <v>0</v>
      </c>
      <c r="F407" s="12">
        <f>C407+D407+E407</f>
        <v>23226.94</v>
      </c>
      <c r="G407" s="12" t="e">
        <f>#REF!-F407</f>
        <v>#REF!</v>
      </c>
      <c r="H407" s="12">
        <v>0</v>
      </c>
    </row>
    <row r="408" spans="1:8" ht="33" customHeight="1">
      <c r="A408" s="26"/>
      <c r="B408" s="2" t="s">
        <v>8</v>
      </c>
      <c r="C408" s="10">
        <f>C406+C405+C404+C407</f>
        <v>273048.41000000003</v>
      </c>
      <c r="D408" s="10">
        <f>D406+D405+D404+D407</f>
        <v>316221.98</v>
      </c>
      <c r="E408" s="10">
        <f>E406+E405+E404+E407</f>
        <v>0</v>
      </c>
      <c r="F408" s="10">
        <f>F406+F405+F404+F407</f>
        <v>589270.3899999999</v>
      </c>
      <c r="G408" s="10" t="e">
        <f>G406+G405+G404+G407</f>
        <v>#REF!</v>
      </c>
      <c r="H408" s="10">
        <v>167140.94</v>
      </c>
    </row>
    <row r="409" spans="1:8" ht="28.5" customHeight="1">
      <c r="A409" s="24" t="s">
        <v>148</v>
      </c>
      <c r="B409" s="3" t="s">
        <v>22</v>
      </c>
      <c r="C409" s="12">
        <v>0</v>
      </c>
      <c r="D409" s="12">
        <v>0</v>
      </c>
      <c r="E409" s="12">
        <v>0</v>
      </c>
      <c r="F409" s="12">
        <f>C409+D409+E409</f>
        <v>0</v>
      </c>
      <c r="G409" s="12" t="e">
        <f>#REF!-F409</f>
        <v>#REF!</v>
      </c>
      <c r="H409" s="11">
        <v>669521.6</v>
      </c>
    </row>
    <row r="410" spans="1:8" ht="28.5" customHeight="1">
      <c r="A410" s="25"/>
      <c r="B410" s="3" t="s">
        <v>23</v>
      </c>
      <c r="C410" s="12">
        <v>0</v>
      </c>
      <c r="D410" s="12">
        <v>0</v>
      </c>
      <c r="E410" s="12">
        <v>0</v>
      </c>
      <c r="F410" s="12">
        <f>C410+D410+E410</f>
        <v>0</v>
      </c>
      <c r="G410" s="12" t="e">
        <f>#REF!-F410</f>
        <v>#REF!</v>
      </c>
      <c r="H410" s="11">
        <v>331360</v>
      </c>
    </row>
    <row r="411" spans="1:8" ht="28.5" customHeight="1">
      <c r="A411" s="25"/>
      <c r="B411" s="3" t="s">
        <v>24</v>
      </c>
      <c r="C411" s="12">
        <v>0</v>
      </c>
      <c r="D411" s="12">
        <v>0</v>
      </c>
      <c r="E411" s="11">
        <v>841861.5</v>
      </c>
      <c r="F411" s="12">
        <f>C411+D411+E411</f>
        <v>841861.5</v>
      </c>
      <c r="G411" s="12" t="e">
        <f>#REF!-F411</f>
        <v>#REF!</v>
      </c>
      <c r="H411" s="12">
        <v>0</v>
      </c>
    </row>
    <row r="412" spans="1:8" ht="28.5" customHeight="1">
      <c r="A412" s="25"/>
      <c r="B412" s="3" t="s">
        <v>17</v>
      </c>
      <c r="C412" s="12">
        <v>0</v>
      </c>
      <c r="D412" s="12">
        <v>0</v>
      </c>
      <c r="E412" s="12">
        <v>0</v>
      </c>
      <c r="F412" s="12">
        <f>C412+D412+E412</f>
        <v>0</v>
      </c>
      <c r="G412" s="12" t="e">
        <f>#REF!-F412</f>
        <v>#REF!</v>
      </c>
      <c r="H412" s="12">
        <v>0</v>
      </c>
    </row>
    <row r="413" spans="1:8" ht="28.5" customHeight="1">
      <c r="A413" s="25"/>
      <c r="B413" s="3" t="s">
        <v>25</v>
      </c>
      <c r="C413" s="12">
        <v>0</v>
      </c>
      <c r="D413" s="12">
        <v>0</v>
      </c>
      <c r="E413" s="12">
        <v>0</v>
      </c>
      <c r="F413" s="12">
        <f>C413+D413+E413</f>
        <v>0</v>
      </c>
      <c r="G413" s="12" t="e">
        <f>#REF!-F413</f>
        <v>#REF!</v>
      </c>
      <c r="H413" s="12">
        <v>0</v>
      </c>
    </row>
    <row r="414" spans="1:8" ht="46.5" customHeight="1">
      <c r="A414" s="26"/>
      <c r="B414" s="2" t="s">
        <v>8</v>
      </c>
      <c r="C414" s="10">
        <f>C413+C412+C411+C410+C409</f>
        <v>0</v>
      </c>
      <c r="D414" s="10">
        <f>D413+D412+D411+D410+D409</f>
        <v>0</v>
      </c>
      <c r="E414" s="10">
        <f>E413+E412+E411+E410+E409</f>
        <v>841861.5</v>
      </c>
      <c r="F414" s="10">
        <f>F413+F412+F411+F410+F409</f>
        <v>841861.5</v>
      </c>
      <c r="G414" s="10" t="e">
        <f>G413+G412+G411+G410+G409</f>
        <v>#REF!</v>
      </c>
      <c r="H414" s="10">
        <v>1000881.6</v>
      </c>
    </row>
  </sheetData>
  <sheetProtection/>
  <mergeCells count="29">
    <mergeCell ref="A355:A359"/>
    <mergeCell ref="A360:A367"/>
    <mergeCell ref="A409:A414"/>
    <mergeCell ref="A368:A370"/>
    <mergeCell ref="A371:A374"/>
    <mergeCell ref="A375:A380"/>
    <mergeCell ref="A381:A403"/>
    <mergeCell ref="A404:A408"/>
    <mergeCell ref="A292:A333"/>
    <mergeCell ref="A334:A340"/>
    <mergeCell ref="A341:A342"/>
    <mergeCell ref="A343:A346"/>
    <mergeCell ref="A347:A350"/>
    <mergeCell ref="A351:A354"/>
    <mergeCell ref="A146:A158"/>
    <mergeCell ref="A159:A218"/>
    <mergeCell ref="A219:A221"/>
    <mergeCell ref="A222:A223"/>
    <mergeCell ref="A224:A226"/>
    <mergeCell ref="A227:A291"/>
    <mergeCell ref="A142:A145"/>
    <mergeCell ref="A77:A137"/>
    <mergeCell ref="A138:A141"/>
    <mergeCell ref="A6:A25"/>
    <mergeCell ref="A26:A35"/>
    <mergeCell ref="A36:A41"/>
    <mergeCell ref="A67:A73"/>
    <mergeCell ref="A42:A66"/>
    <mergeCell ref="A74:A7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2020-02-24T09:29:02Z</dcterms:modified>
  <cp:category/>
  <cp:version/>
  <cp:contentType/>
  <cp:contentStatus/>
</cp:coreProperties>
</file>